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uj442ca/Downloads/"/>
    </mc:Choice>
  </mc:AlternateContent>
  <xr:revisionPtr revIDLastSave="0" documentId="8_{18EDAEFB-4FB4-D94A-8AAB-3BD6493B7E85}" xr6:coauthVersionLast="46" xr6:coauthVersionMax="46" xr10:uidLastSave="{00000000-0000-0000-0000-000000000000}"/>
  <bookViews>
    <workbookView xWindow="0" yWindow="460" windowWidth="25600" windowHeight="14720" activeTab="4" xr2:uid="{00000000-000D-0000-FFFF-FFFF00000000}"/>
  </bookViews>
  <sheets>
    <sheet name="WT" sheetId="2" r:id="rId1"/>
    <sheet name="KO" sheetId="3" r:id="rId2"/>
    <sheet name="AB" sheetId="4" r:id="rId3"/>
    <sheet name="PBC" sheetId="5" r:id="rId4"/>
    <sheet name="T205" sheetId="6" r:id="rId5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7" i="6" l="1"/>
  <c r="U17" i="6"/>
  <c r="B32" i="6"/>
  <c r="G65" i="6"/>
  <c r="B16" i="6"/>
  <c r="U16" i="6"/>
  <c r="B31" i="6"/>
  <c r="F65" i="6"/>
  <c r="B15" i="6"/>
  <c r="U15" i="6"/>
  <c r="B30" i="6"/>
  <c r="E65" i="6"/>
  <c r="B39" i="6"/>
  <c r="C65" i="6" s="1"/>
  <c r="B36" i="6"/>
  <c r="B65" i="6"/>
  <c r="B23" i="6"/>
  <c r="B25" i="6" s="1"/>
  <c r="A65" i="6" s="1"/>
  <c r="C17" i="6"/>
  <c r="C32" i="6"/>
  <c r="G64" i="6" s="1"/>
  <c r="C16" i="6"/>
  <c r="C31" i="6"/>
  <c r="C36" i="6" s="1"/>
  <c r="B64" i="6" s="1"/>
  <c r="F64" i="6"/>
  <c r="C15" i="6"/>
  <c r="C30" i="6"/>
  <c r="E64" i="6"/>
  <c r="C39" i="6"/>
  <c r="C64" i="6" s="1"/>
  <c r="C21" i="6"/>
  <c r="C23" i="6" s="1"/>
  <c r="C25" i="6"/>
  <c r="A64" i="6" s="1"/>
  <c r="D17" i="6"/>
  <c r="D32" i="6" s="1"/>
  <c r="G63" i="6" s="1"/>
  <c r="D16" i="6"/>
  <c r="D31" i="6"/>
  <c r="F63" i="6" s="1"/>
  <c r="D15" i="6"/>
  <c r="D30" i="6" s="1"/>
  <c r="D21" i="6"/>
  <c r="D23" i="6"/>
  <c r="D25" i="6"/>
  <c r="A63" i="6" s="1"/>
  <c r="E17" i="6"/>
  <c r="E32" i="6"/>
  <c r="G62" i="6"/>
  <c r="E16" i="6"/>
  <c r="E31" i="6"/>
  <c r="F62" i="6"/>
  <c r="E15" i="6"/>
  <c r="E30" i="6" s="1"/>
  <c r="E39" i="6"/>
  <c r="C62" i="6" s="1"/>
  <c r="E21" i="6"/>
  <c r="E23" i="6"/>
  <c r="E25" i="6" s="1"/>
  <c r="A62" i="6" s="1"/>
  <c r="F17" i="6"/>
  <c r="F32" i="6" s="1"/>
  <c r="G61" i="6" s="1"/>
  <c r="F16" i="6"/>
  <c r="F31" i="6"/>
  <c r="F36" i="6" s="1"/>
  <c r="B61" i="6" s="1"/>
  <c r="F61" i="6"/>
  <c r="F15" i="6"/>
  <c r="F30" i="6"/>
  <c r="E61" i="6"/>
  <c r="F39" i="6"/>
  <c r="C61" i="6" s="1"/>
  <c r="F21" i="6"/>
  <c r="G17" i="6"/>
  <c r="G32" i="6" s="1"/>
  <c r="G60" i="6" s="1"/>
  <c r="G16" i="6"/>
  <c r="G31" i="6"/>
  <c r="F60" i="6" s="1"/>
  <c r="G15" i="6"/>
  <c r="G30" i="6"/>
  <c r="H17" i="6"/>
  <c r="H32" i="6"/>
  <c r="G59" i="6"/>
  <c r="H16" i="6"/>
  <c r="H31" i="6" s="1"/>
  <c r="F59" i="6" s="1"/>
  <c r="H15" i="6"/>
  <c r="H30" i="6"/>
  <c r="I17" i="6"/>
  <c r="I32" i="6"/>
  <c r="G58" i="6"/>
  <c r="I16" i="6"/>
  <c r="I31" i="6"/>
  <c r="F58" i="6"/>
  <c r="I15" i="6"/>
  <c r="I30" i="6" s="1"/>
  <c r="I39" i="6"/>
  <c r="C58" i="6" s="1"/>
  <c r="J17" i="6"/>
  <c r="J32" i="6"/>
  <c r="G57" i="6" s="1"/>
  <c r="J16" i="6"/>
  <c r="J31" i="6"/>
  <c r="F57" i="6"/>
  <c r="J15" i="6"/>
  <c r="J30" i="6"/>
  <c r="E57" i="6"/>
  <c r="K17" i="6"/>
  <c r="K32" i="6" s="1"/>
  <c r="G56" i="6" s="1"/>
  <c r="K16" i="6"/>
  <c r="K31" i="6" s="1"/>
  <c r="F56" i="6" s="1"/>
  <c r="K15" i="6"/>
  <c r="K30" i="6"/>
  <c r="E56" i="6"/>
  <c r="L17" i="6"/>
  <c r="L32" i="6" s="1"/>
  <c r="G55" i="6"/>
  <c r="L16" i="6"/>
  <c r="L31" i="6" s="1"/>
  <c r="F55" i="6" s="1"/>
  <c r="L15" i="6"/>
  <c r="L30" i="6" s="1"/>
  <c r="L36" i="6"/>
  <c r="B55" i="6" s="1"/>
  <c r="M17" i="6"/>
  <c r="M32" i="6"/>
  <c r="G54" i="6"/>
  <c r="M16" i="6"/>
  <c r="M31" i="6" s="1"/>
  <c r="F54" i="6"/>
  <c r="M15" i="6"/>
  <c r="M30" i="6" s="1"/>
  <c r="M39" i="6"/>
  <c r="C54" i="6" s="1"/>
  <c r="N17" i="6"/>
  <c r="N32" i="6" s="1"/>
  <c r="G53" i="6" s="1"/>
  <c r="N16" i="6"/>
  <c r="N31" i="6"/>
  <c r="F53" i="6"/>
  <c r="N15" i="6"/>
  <c r="N30" i="6" s="1"/>
  <c r="E53" i="6"/>
  <c r="N39" i="6"/>
  <c r="C53" i="6" s="1"/>
  <c r="O17" i="6"/>
  <c r="O32" i="6" s="1"/>
  <c r="G52" i="6" s="1"/>
  <c r="O16" i="6"/>
  <c r="O31" i="6" s="1"/>
  <c r="F52" i="6" s="1"/>
  <c r="O15" i="6"/>
  <c r="O30" i="6"/>
  <c r="P17" i="6"/>
  <c r="P32" i="6" s="1"/>
  <c r="G51" i="6"/>
  <c r="P16" i="6"/>
  <c r="P31" i="6" s="1"/>
  <c r="F51" i="6" s="1"/>
  <c r="P15" i="6"/>
  <c r="P30" i="6" s="1"/>
  <c r="P36" i="6"/>
  <c r="B51" i="6" s="1"/>
  <c r="Q17" i="6"/>
  <c r="Q32" i="6"/>
  <c r="G50" i="6"/>
  <c r="Q16" i="6"/>
  <c r="Q31" i="6"/>
  <c r="F50" i="6"/>
  <c r="Q15" i="6"/>
  <c r="Q30" i="6" s="1"/>
  <c r="R17" i="6"/>
  <c r="R32" i="6"/>
  <c r="G49" i="6" s="1"/>
  <c r="R16" i="6"/>
  <c r="R31" i="6"/>
  <c r="F49" i="6" s="1"/>
  <c r="R15" i="6"/>
  <c r="R30" i="6" s="1"/>
  <c r="E49" i="6"/>
  <c r="R39" i="6"/>
  <c r="C49" i="6" s="1"/>
  <c r="S17" i="6"/>
  <c r="S32" i="6" s="1"/>
  <c r="G48" i="6" s="1"/>
  <c r="S16" i="6"/>
  <c r="S31" i="6"/>
  <c r="F48" i="6" s="1"/>
  <c r="S15" i="6"/>
  <c r="S30" i="6"/>
  <c r="T17" i="6"/>
  <c r="T32" i="6" s="1"/>
  <c r="G47" i="6"/>
  <c r="T16" i="6"/>
  <c r="T31" i="6" s="1"/>
  <c r="F47" i="6" s="1"/>
  <c r="T15" i="6"/>
  <c r="T30" i="6"/>
  <c r="U32" i="6"/>
  <c r="G46" i="6"/>
  <c r="U31" i="6"/>
  <c r="U30" i="6"/>
  <c r="E46" i="6"/>
  <c r="U23" i="6"/>
  <c r="U25" i="6" s="1"/>
  <c r="B17" i="5"/>
  <c r="U17" i="5"/>
  <c r="B32" i="5"/>
  <c r="G65" i="5"/>
  <c r="B16" i="5"/>
  <c r="U16" i="5"/>
  <c r="B31" i="5"/>
  <c r="F65" i="5"/>
  <c r="B15" i="5"/>
  <c r="U15" i="5"/>
  <c r="B30" i="5"/>
  <c r="B39" i="5" s="1"/>
  <c r="C65" i="5" s="1"/>
  <c r="E65" i="5"/>
  <c r="B36" i="5"/>
  <c r="B65" i="5" s="1"/>
  <c r="B23" i="5"/>
  <c r="B25" i="5" s="1"/>
  <c r="A65" i="5" s="1"/>
  <c r="C17" i="5"/>
  <c r="C32" i="5" s="1"/>
  <c r="G64" i="5" s="1"/>
  <c r="C16" i="5"/>
  <c r="C31" i="5" s="1"/>
  <c r="F64" i="5" s="1"/>
  <c r="C15" i="5"/>
  <c r="C30" i="5"/>
  <c r="E64" i="5"/>
  <c r="C21" i="5"/>
  <c r="C23" i="5" s="1"/>
  <c r="C25" i="5"/>
  <c r="A64" i="5"/>
  <c r="D17" i="5"/>
  <c r="D32" i="5" s="1"/>
  <c r="G63" i="5"/>
  <c r="D16" i="5"/>
  <c r="D31" i="5" s="1"/>
  <c r="F63" i="5" s="1"/>
  <c r="D15" i="5"/>
  <c r="D30" i="5" s="1"/>
  <c r="D21" i="5"/>
  <c r="D23" i="5"/>
  <c r="D25" i="5"/>
  <c r="A63" i="5" s="1"/>
  <c r="E17" i="5"/>
  <c r="E32" i="5"/>
  <c r="G62" i="5" s="1"/>
  <c r="E16" i="5"/>
  <c r="E31" i="5"/>
  <c r="F62" i="5"/>
  <c r="E15" i="5"/>
  <c r="E30" i="5" s="1"/>
  <c r="E39" i="5"/>
  <c r="C62" i="5" s="1"/>
  <c r="E21" i="5"/>
  <c r="E23" i="5" s="1"/>
  <c r="E25" i="5" s="1"/>
  <c r="A62" i="5" s="1"/>
  <c r="F17" i="5"/>
  <c r="F32" i="5"/>
  <c r="G61" i="5" s="1"/>
  <c r="F16" i="5"/>
  <c r="F31" i="5"/>
  <c r="F61" i="5"/>
  <c r="F15" i="5"/>
  <c r="F30" i="5" s="1"/>
  <c r="F21" i="5"/>
  <c r="G17" i="5"/>
  <c r="G32" i="5" s="1"/>
  <c r="G60" i="5" s="1"/>
  <c r="G16" i="5"/>
  <c r="G31" i="5"/>
  <c r="F60" i="5" s="1"/>
  <c r="G15" i="5"/>
  <c r="G30" i="5"/>
  <c r="E60" i="5"/>
  <c r="G36" i="5"/>
  <c r="B60" i="5"/>
  <c r="H17" i="5"/>
  <c r="H32" i="5" s="1"/>
  <c r="G59" i="5"/>
  <c r="H16" i="5"/>
  <c r="H31" i="5" s="1"/>
  <c r="F59" i="5" s="1"/>
  <c r="H15" i="5"/>
  <c r="H30" i="5" s="1"/>
  <c r="I17" i="5"/>
  <c r="I32" i="5"/>
  <c r="G58" i="5"/>
  <c r="I16" i="5"/>
  <c r="I31" i="5"/>
  <c r="F58" i="5"/>
  <c r="I15" i="5"/>
  <c r="I30" i="5" s="1"/>
  <c r="J17" i="5"/>
  <c r="J32" i="5" s="1"/>
  <c r="G57" i="5" s="1"/>
  <c r="J16" i="5"/>
  <c r="J31" i="5"/>
  <c r="F57" i="5" s="1"/>
  <c r="J15" i="5"/>
  <c r="J30" i="5" s="1"/>
  <c r="K17" i="5"/>
  <c r="K32" i="5"/>
  <c r="G56" i="5"/>
  <c r="K16" i="5"/>
  <c r="K31" i="5" s="1"/>
  <c r="F56" i="5" s="1"/>
  <c r="K15" i="5"/>
  <c r="K30" i="5"/>
  <c r="L17" i="5"/>
  <c r="L32" i="5"/>
  <c r="L16" i="5"/>
  <c r="L31" i="5"/>
  <c r="F55" i="5"/>
  <c r="L15" i="5"/>
  <c r="L30" i="5" s="1"/>
  <c r="E55" i="5" s="1"/>
  <c r="M17" i="5"/>
  <c r="M32" i="5" s="1"/>
  <c r="G54" i="5" s="1"/>
  <c r="M16" i="5"/>
  <c r="M31" i="5"/>
  <c r="F54" i="5" s="1"/>
  <c r="M15" i="5"/>
  <c r="M30" i="5"/>
  <c r="M39" i="5" s="1"/>
  <c r="C54" i="5" s="1"/>
  <c r="E54" i="5"/>
  <c r="N17" i="5"/>
  <c r="N32" i="5" s="1"/>
  <c r="G53" i="5"/>
  <c r="N16" i="5"/>
  <c r="N31" i="5" s="1"/>
  <c r="F53" i="5" s="1"/>
  <c r="N15" i="5"/>
  <c r="N30" i="5"/>
  <c r="O17" i="5"/>
  <c r="O32" i="5"/>
  <c r="G52" i="5" s="1"/>
  <c r="O16" i="5"/>
  <c r="O31" i="5" s="1"/>
  <c r="F52" i="5"/>
  <c r="O15" i="5"/>
  <c r="O30" i="5" s="1"/>
  <c r="P17" i="5"/>
  <c r="P32" i="5" s="1"/>
  <c r="G51" i="5" s="1"/>
  <c r="P16" i="5"/>
  <c r="P31" i="5"/>
  <c r="F51" i="5" s="1"/>
  <c r="P15" i="5"/>
  <c r="P30" i="5" s="1"/>
  <c r="E51" i="5"/>
  <c r="Q17" i="5"/>
  <c r="Q32" i="5"/>
  <c r="G50" i="5" s="1"/>
  <c r="Q16" i="5"/>
  <c r="Q31" i="5" s="1"/>
  <c r="Q15" i="5"/>
  <c r="Q30" i="5"/>
  <c r="E50" i="5" s="1"/>
  <c r="R17" i="5"/>
  <c r="R32" i="5" s="1"/>
  <c r="G49" i="5" s="1"/>
  <c r="R16" i="5"/>
  <c r="R31" i="5"/>
  <c r="F49" i="5" s="1"/>
  <c r="R15" i="5"/>
  <c r="R30" i="5" s="1"/>
  <c r="S17" i="5"/>
  <c r="S32" i="5"/>
  <c r="G48" i="5"/>
  <c r="S16" i="5"/>
  <c r="S31" i="5" s="1"/>
  <c r="F48" i="5" s="1"/>
  <c r="S15" i="5"/>
  <c r="S30" i="5"/>
  <c r="T17" i="5"/>
  <c r="T32" i="5"/>
  <c r="T16" i="5"/>
  <c r="T31" i="5"/>
  <c r="F47" i="5"/>
  <c r="T15" i="5"/>
  <c r="T30" i="5" s="1"/>
  <c r="E47" i="5" s="1"/>
  <c r="U32" i="5"/>
  <c r="G46" i="5"/>
  <c r="U31" i="5"/>
  <c r="F46" i="5"/>
  <c r="U30" i="5"/>
  <c r="U39" i="5" s="1"/>
  <c r="E46" i="5"/>
  <c r="C46" i="5"/>
  <c r="U36" i="5"/>
  <c r="B46" i="5"/>
  <c r="U23" i="5"/>
  <c r="U25" i="5" s="1"/>
  <c r="B17" i="4"/>
  <c r="U17" i="4"/>
  <c r="C32" i="4" s="1"/>
  <c r="G64" i="4" s="1"/>
  <c r="B16" i="4"/>
  <c r="B31" i="4" s="1"/>
  <c r="F65" i="4" s="1"/>
  <c r="U16" i="4"/>
  <c r="U31" i="4" s="1"/>
  <c r="B15" i="4"/>
  <c r="U15" i="4"/>
  <c r="B23" i="4"/>
  <c r="B25" i="4"/>
  <c r="A65" i="4" s="1"/>
  <c r="C17" i="4"/>
  <c r="C16" i="4"/>
  <c r="C15" i="4"/>
  <c r="C21" i="4"/>
  <c r="C23" i="4" s="1"/>
  <c r="C25" i="4"/>
  <c r="A64" i="4" s="1"/>
  <c r="D17" i="4"/>
  <c r="D32" i="4"/>
  <c r="G63" i="4" s="1"/>
  <c r="D16" i="4"/>
  <c r="D31" i="4"/>
  <c r="F63" i="4"/>
  <c r="D15" i="4"/>
  <c r="E17" i="4"/>
  <c r="E32" i="4"/>
  <c r="G62" i="4" s="1"/>
  <c r="E16" i="4"/>
  <c r="E31" i="4"/>
  <c r="F62" i="4" s="1"/>
  <c r="E15" i="4"/>
  <c r="F17" i="4"/>
  <c r="F16" i="4"/>
  <c r="F31" i="4"/>
  <c r="F61" i="4" s="1"/>
  <c r="F15" i="4"/>
  <c r="G17" i="4"/>
  <c r="G32" i="4"/>
  <c r="G60" i="4" s="1"/>
  <c r="G16" i="4"/>
  <c r="G31" i="4" s="1"/>
  <c r="F60" i="4" s="1"/>
  <c r="G15" i="4"/>
  <c r="G30" i="4"/>
  <c r="E60" i="4" s="1"/>
  <c r="H17" i="4"/>
  <c r="H32" i="4" s="1"/>
  <c r="G59" i="4" s="1"/>
  <c r="H16" i="4"/>
  <c r="H31" i="4"/>
  <c r="F59" i="4" s="1"/>
  <c r="H15" i="4"/>
  <c r="H30" i="4" s="1"/>
  <c r="I17" i="4"/>
  <c r="I32" i="4"/>
  <c r="G58" i="4" s="1"/>
  <c r="I16" i="4"/>
  <c r="I31" i="4" s="1"/>
  <c r="F58" i="4" s="1"/>
  <c r="I15" i="4"/>
  <c r="I30" i="4"/>
  <c r="E58" i="4" s="1"/>
  <c r="J17" i="4"/>
  <c r="J32" i="4" s="1"/>
  <c r="G57" i="4" s="1"/>
  <c r="J16" i="4"/>
  <c r="J31" i="4"/>
  <c r="F57" i="4" s="1"/>
  <c r="J15" i="4"/>
  <c r="J30" i="4" s="1"/>
  <c r="K17" i="4"/>
  <c r="K32" i="4"/>
  <c r="G56" i="4" s="1"/>
  <c r="K16" i="4"/>
  <c r="K31" i="4" s="1"/>
  <c r="F56" i="4" s="1"/>
  <c r="K15" i="4"/>
  <c r="K30" i="4"/>
  <c r="E56" i="4" s="1"/>
  <c r="K39" i="4"/>
  <c r="C56" i="4" s="1"/>
  <c r="L17" i="4"/>
  <c r="L32" i="4" s="1"/>
  <c r="G55" i="4" s="1"/>
  <c r="L16" i="4"/>
  <c r="L31" i="4"/>
  <c r="F55" i="4" s="1"/>
  <c r="L15" i="4"/>
  <c r="L30" i="4" s="1"/>
  <c r="M17" i="4"/>
  <c r="M32" i="4"/>
  <c r="G54" i="4" s="1"/>
  <c r="M16" i="4"/>
  <c r="M31" i="4" s="1"/>
  <c r="F54" i="4" s="1"/>
  <c r="M15" i="4"/>
  <c r="M30" i="4"/>
  <c r="E54" i="4" s="1"/>
  <c r="M39" i="4"/>
  <c r="C54" i="4" s="1"/>
  <c r="N17" i="4"/>
  <c r="N32" i="4" s="1"/>
  <c r="G53" i="4" s="1"/>
  <c r="N16" i="4"/>
  <c r="N31" i="4"/>
  <c r="F53" i="4" s="1"/>
  <c r="N15" i="4"/>
  <c r="N30" i="4" s="1"/>
  <c r="O17" i="4"/>
  <c r="O32" i="4"/>
  <c r="G52" i="4" s="1"/>
  <c r="O16" i="4"/>
  <c r="O31" i="4" s="1"/>
  <c r="F52" i="4" s="1"/>
  <c r="O15" i="4"/>
  <c r="O30" i="4"/>
  <c r="E52" i="4" s="1"/>
  <c r="P17" i="4"/>
  <c r="P32" i="4" s="1"/>
  <c r="G51" i="4" s="1"/>
  <c r="P16" i="4"/>
  <c r="P31" i="4"/>
  <c r="F51" i="4" s="1"/>
  <c r="P15" i="4"/>
  <c r="P30" i="4" s="1"/>
  <c r="Q17" i="4"/>
  <c r="Q32" i="4"/>
  <c r="G50" i="4" s="1"/>
  <c r="Q16" i="4"/>
  <c r="Q31" i="4" s="1"/>
  <c r="F50" i="4" s="1"/>
  <c r="Q15" i="4"/>
  <c r="Q30" i="4"/>
  <c r="E50" i="4" s="1"/>
  <c r="R17" i="4"/>
  <c r="R32" i="4" s="1"/>
  <c r="G49" i="4" s="1"/>
  <c r="R16" i="4"/>
  <c r="R31" i="4"/>
  <c r="F49" i="4" s="1"/>
  <c r="R15" i="4"/>
  <c r="R30" i="4" s="1"/>
  <c r="S17" i="4"/>
  <c r="S32" i="4"/>
  <c r="G48" i="4" s="1"/>
  <c r="S16" i="4"/>
  <c r="S31" i="4" s="1"/>
  <c r="F48" i="4" s="1"/>
  <c r="S15" i="4"/>
  <c r="S30" i="4"/>
  <c r="E48" i="4" s="1"/>
  <c r="S39" i="4"/>
  <c r="C48" i="4" s="1"/>
  <c r="T17" i="4"/>
  <c r="T32" i="4" s="1"/>
  <c r="G47" i="4" s="1"/>
  <c r="T16" i="4"/>
  <c r="T31" i="4"/>
  <c r="F47" i="4" s="1"/>
  <c r="T15" i="4"/>
  <c r="T30" i="4" s="1"/>
  <c r="E47" i="4"/>
  <c r="U32" i="4"/>
  <c r="G46" i="4"/>
  <c r="U30" i="4"/>
  <c r="E46" i="4"/>
  <c r="U23" i="4"/>
  <c r="U25" i="4"/>
  <c r="B17" i="3"/>
  <c r="U17" i="3"/>
  <c r="B16" i="3"/>
  <c r="U16" i="3"/>
  <c r="B31" i="3"/>
  <c r="F65" i="3" s="1"/>
  <c r="B15" i="3"/>
  <c r="U15" i="3"/>
  <c r="B30" i="3"/>
  <c r="E65" i="3" s="1"/>
  <c r="B23" i="3"/>
  <c r="B25" i="3"/>
  <c r="A65" i="3" s="1"/>
  <c r="C17" i="3"/>
  <c r="C16" i="3"/>
  <c r="C15" i="3"/>
  <c r="C30" i="3"/>
  <c r="C21" i="3"/>
  <c r="D17" i="3"/>
  <c r="D16" i="3"/>
  <c r="D31" i="3"/>
  <c r="F63" i="3"/>
  <c r="D15" i="3"/>
  <c r="D30" i="3" s="1"/>
  <c r="E63" i="3" s="1"/>
  <c r="E17" i="3"/>
  <c r="E32" i="3" s="1"/>
  <c r="G62" i="3" s="1"/>
  <c r="E16" i="3"/>
  <c r="E31" i="3"/>
  <c r="F62" i="3" s="1"/>
  <c r="E15" i="3"/>
  <c r="E30" i="3"/>
  <c r="E39" i="3" s="1"/>
  <c r="C62" i="3" s="1"/>
  <c r="E62" i="3"/>
  <c r="F17" i="3"/>
  <c r="F16" i="3"/>
  <c r="F31" i="3" s="1"/>
  <c r="F61" i="3" s="1"/>
  <c r="F15" i="3"/>
  <c r="F30" i="3"/>
  <c r="G17" i="3"/>
  <c r="G16" i="3"/>
  <c r="G31" i="3" s="1"/>
  <c r="F60" i="3"/>
  <c r="G15" i="3"/>
  <c r="G30" i="3" s="1"/>
  <c r="H17" i="3"/>
  <c r="H16" i="3"/>
  <c r="H31" i="3"/>
  <c r="F59" i="3" s="1"/>
  <c r="H15" i="3"/>
  <c r="H30" i="3" s="1"/>
  <c r="E59" i="3"/>
  <c r="I17" i="3"/>
  <c r="I16" i="3"/>
  <c r="I31" i="3" s="1"/>
  <c r="I15" i="3"/>
  <c r="I30" i="3"/>
  <c r="E58" i="3" s="1"/>
  <c r="J17" i="3"/>
  <c r="J16" i="3"/>
  <c r="J31" i="3"/>
  <c r="F57" i="3" s="1"/>
  <c r="J15" i="3"/>
  <c r="J30" i="3" s="1"/>
  <c r="K17" i="3"/>
  <c r="K16" i="3"/>
  <c r="K31" i="3" s="1"/>
  <c r="F56" i="3" s="1"/>
  <c r="K15" i="3"/>
  <c r="K30" i="3"/>
  <c r="L17" i="3"/>
  <c r="L16" i="3"/>
  <c r="L31" i="3"/>
  <c r="F55" i="3"/>
  <c r="L15" i="3"/>
  <c r="L30" i="3" s="1"/>
  <c r="M17" i="3"/>
  <c r="M32" i="3" s="1"/>
  <c r="G54" i="3" s="1"/>
  <c r="M16" i="3"/>
  <c r="M31" i="3"/>
  <c r="M15" i="3"/>
  <c r="M30" i="3"/>
  <c r="M39" i="3" s="1"/>
  <c r="C54" i="3" s="1"/>
  <c r="E54" i="3"/>
  <c r="N17" i="3"/>
  <c r="N32" i="3" s="1"/>
  <c r="G53" i="3" s="1"/>
  <c r="N16" i="3"/>
  <c r="N31" i="3" s="1"/>
  <c r="F53" i="3" s="1"/>
  <c r="N15" i="3"/>
  <c r="N30" i="3"/>
  <c r="N36" i="3"/>
  <c r="B53" i="3" s="1"/>
  <c r="O17" i="3"/>
  <c r="O16" i="3"/>
  <c r="O31" i="3" s="1"/>
  <c r="F52" i="3" s="1"/>
  <c r="O15" i="3"/>
  <c r="O30" i="3" s="1"/>
  <c r="P17" i="3"/>
  <c r="P16" i="3"/>
  <c r="P31" i="3"/>
  <c r="F51" i="3"/>
  <c r="P15" i="3"/>
  <c r="P30" i="3" s="1"/>
  <c r="Q17" i="3"/>
  <c r="Q32" i="3" s="1"/>
  <c r="G50" i="3" s="1"/>
  <c r="Q16" i="3"/>
  <c r="Q31" i="3"/>
  <c r="Q15" i="3"/>
  <c r="Q30" i="3"/>
  <c r="E50" i="3"/>
  <c r="R17" i="3"/>
  <c r="R32" i="3" s="1"/>
  <c r="G49" i="3" s="1"/>
  <c r="R16" i="3"/>
  <c r="R31" i="3" s="1"/>
  <c r="F49" i="3" s="1"/>
  <c r="R15" i="3"/>
  <c r="R30" i="3"/>
  <c r="R36" i="3"/>
  <c r="B49" i="3" s="1"/>
  <c r="S17" i="3"/>
  <c r="S16" i="3"/>
  <c r="S31" i="3" s="1"/>
  <c r="F48" i="3" s="1"/>
  <c r="S15" i="3"/>
  <c r="S30" i="3" s="1"/>
  <c r="T17" i="3"/>
  <c r="T16" i="3"/>
  <c r="T31" i="3"/>
  <c r="F47" i="3"/>
  <c r="T15" i="3"/>
  <c r="T30" i="3" s="1"/>
  <c r="U31" i="3"/>
  <c r="F46" i="3"/>
  <c r="U30" i="3"/>
  <c r="U23" i="3"/>
  <c r="U25" i="3" s="1"/>
  <c r="B17" i="2"/>
  <c r="U17" i="2"/>
  <c r="C32" i="2" s="1"/>
  <c r="G64" i="2" s="1"/>
  <c r="C17" i="2"/>
  <c r="D17" i="2"/>
  <c r="E17" i="2"/>
  <c r="F17" i="2"/>
  <c r="G17" i="2"/>
  <c r="G32" i="2"/>
  <c r="G60" i="2" s="1"/>
  <c r="H17" i="2"/>
  <c r="I17" i="2"/>
  <c r="J17" i="2"/>
  <c r="J32" i="2" s="1"/>
  <c r="G57" i="2" s="1"/>
  <c r="K17" i="2"/>
  <c r="L17" i="2"/>
  <c r="M17" i="2"/>
  <c r="N17" i="2"/>
  <c r="O17" i="2"/>
  <c r="O32" i="2"/>
  <c r="G52" i="2" s="1"/>
  <c r="P17" i="2"/>
  <c r="Q17" i="2"/>
  <c r="R17" i="2"/>
  <c r="R32" i="2" s="1"/>
  <c r="G49" i="2" s="1"/>
  <c r="S17" i="2"/>
  <c r="T17" i="2"/>
  <c r="B16" i="2"/>
  <c r="U16" i="2"/>
  <c r="D31" i="2" s="1"/>
  <c r="C16" i="2"/>
  <c r="C31" i="2"/>
  <c r="F64" i="2" s="1"/>
  <c r="D16" i="2"/>
  <c r="F63" i="2"/>
  <c r="E16" i="2"/>
  <c r="F16" i="2"/>
  <c r="F31" i="2" s="1"/>
  <c r="F61" i="2" s="1"/>
  <c r="G16" i="2"/>
  <c r="G31" i="2"/>
  <c r="F60" i="2" s="1"/>
  <c r="H16" i="2"/>
  <c r="H31" i="2"/>
  <c r="F59" i="2" s="1"/>
  <c r="I16" i="2"/>
  <c r="I31" i="2" s="1"/>
  <c r="F58" i="2" s="1"/>
  <c r="J16" i="2"/>
  <c r="J31" i="2" s="1"/>
  <c r="F57" i="2" s="1"/>
  <c r="K16" i="2"/>
  <c r="K31" i="2"/>
  <c r="F56" i="2" s="1"/>
  <c r="L16" i="2"/>
  <c r="L31" i="2"/>
  <c r="F55" i="2" s="1"/>
  <c r="M16" i="2"/>
  <c r="M31" i="2" s="1"/>
  <c r="F54" i="2" s="1"/>
  <c r="N16" i="2"/>
  <c r="N31" i="2" s="1"/>
  <c r="F53" i="2" s="1"/>
  <c r="O16" i="2"/>
  <c r="O31" i="2" s="1"/>
  <c r="F52" i="2" s="1"/>
  <c r="P16" i="2"/>
  <c r="P31" i="2"/>
  <c r="F51" i="2" s="1"/>
  <c r="Q16" i="2"/>
  <c r="Q31" i="2" s="1"/>
  <c r="F50" i="2" s="1"/>
  <c r="R16" i="2"/>
  <c r="R31" i="2"/>
  <c r="F49" i="2" s="1"/>
  <c r="S16" i="2"/>
  <c r="S31" i="2" s="1"/>
  <c r="F48" i="2" s="1"/>
  <c r="T16" i="2"/>
  <c r="T31" i="2"/>
  <c r="F47" i="2" s="1"/>
  <c r="U31" i="2"/>
  <c r="F46" i="2" s="1"/>
  <c r="B15" i="2"/>
  <c r="U15" i="2"/>
  <c r="B30" i="2"/>
  <c r="E65" i="2" s="1"/>
  <c r="C15" i="2"/>
  <c r="C30" i="2" s="1"/>
  <c r="D15" i="2"/>
  <c r="D30" i="2"/>
  <c r="E63" i="2" s="1"/>
  <c r="E15" i="2"/>
  <c r="E30" i="2" s="1"/>
  <c r="F15" i="2"/>
  <c r="F30" i="2"/>
  <c r="E61" i="2" s="1"/>
  <c r="G15" i="2"/>
  <c r="G30" i="2" s="1"/>
  <c r="H15" i="2"/>
  <c r="H30" i="2"/>
  <c r="E59" i="2" s="1"/>
  <c r="I15" i="2"/>
  <c r="I30" i="2" s="1"/>
  <c r="J15" i="2"/>
  <c r="J30" i="2"/>
  <c r="E57" i="2" s="1"/>
  <c r="K15" i="2"/>
  <c r="K30" i="2" s="1"/>
  <c r="L15" i="2"/>
  <c r="L30" i="2"/>
  <c r="E55" i="2" s="1"/>
  <c r="M15" i="2"/>
  <c r="M30" i="2" s="1"/>
  <c r="N15" i="2"/>
  <c r="N30" i="2"/>
  <c r="E53" i="2" s="1"/>
  <c r="O15" i="2"/>
  <c r="O30" i="2" s="1"/>
  <c r="P15" i="2"/>
  <c r="P30" i="2"/>
  <c r="E51" i="2" s="1"/>
  <c r="Q15" i="2"/>
  <c r="Q30" i="2" s="1"/>
  <c r="R15" i="2"/>
  <c r="R30" i="2"/>
  <c r="E49" i="2" s="1"/>
  <c r="S15" i="2"/>
  <c r="S30" i="2" s="1"/>
  <c r="T15" i="2"/>
  <c r="T30" i="2"/>
  <c r="E47" i="2" s="1"/>
  <c r="U30" i="2"/>
  <c r="E46" i="2" s="1"/>
  <c r="B23" i="2"/>
  <c r="B25" i="2" s="1"/>
  <c r="A65" i="2" s="1"/>
  <c r="C21" i="2"/>
  <c r="C23" i="2"/>
  <c r="C25" i="2" s="1"/>
  <c r="A64" i="2" s="1"/>
  <c r="D21" i="2"/>
  <c r="D23" i="2"/>
  <c r="D25" i="2" s="1"/>
  <c r="A63" i="2" s="1"/>
  <c r="E21" i="2"/>
  <c r="E23" i="2"/>
  <c r="E25" i="2" s="1"/>
  <c r="A62" i="2" s="1"/>
  <c r="F21" i="2"/>
  <c r="F23" i="2"/>
  <c r="F25" i="2" s="1"/>
  <c r="A61" i="2" s="1"/>
  <c r="G21" i="2"/>
  <c r="G23" i="2"/>
  <c r="G25" i="2" s="1"/>
  <c r="A60" i="2" s="1"/>
  <c r="H21" i="2"/>
  <c r="H23" i="2"/>
  <c r="H25" i="2" s="1"/>
  <c r="A59" i="2" s="1"/>
  <c r="I21" i="2"/>
  <c r="I23" i="2"/>
  <c r="I25" i="2" s="1"/>
  <c r="A58" i="2" s="1"/>
  <c r="J21" i="2"/>
  <c r="J23" i="2"/>
  <c r="J25" i="2" s="1"/>
  <c r="A57" i="2" s="1"/>
  <c r="K21" i="2"/>
  <c r="K23" i="2"/>
  <c r="K25" i="2" s="1"/>
  <c r="A56" i="2" s="1"/>
  <c r="L21" i="2"/>
  <c r="L23" i="2"/>
  <c r="L25" i="2" s="1"/>
  <c r="A55" i="2" s="1"/>
  <c r="M21" i="2"/>
  <c r="M23" i="2"/>
  <c r="M25" i="2" s="1"/>
  <c r="A54" i="2" s="1"/>
  <c r="N21" i="2"/>
  <c r="N23" i="2"/>
  <c r="N25" i="2" s="1"/>
  <c r="A53" i="2" s="1"/>
  <c r="O21" i="2"/>
  <c r="O23" i="2"/>
  <c r="O25" i="2" s="1"/>
  <c r="A52" i="2" s="1"/>
  <c r="P21" i="2"/>
  <c r="P23" i="2"/>
  <c r="P25" i="2" s="1"/>
  <c r="A51" i="2" s="1"/>
  <c r="Q21" i="2"/>
  <c r="Q23" i="2"/>
  <c r="Q25" i="2" s="1"/>
  <c r="A50" i="2" s="1"/>
  <c r="R21" i="2"/>
  <c r="R23" i="2"/>
  <c r="R25" i="2" s="1"/>
  <c r="A49" i="2" s="1"/>
  <c r="S21" i="2"/>
  <c r="S23" i="2"/>
  <c r="S25" i="2" s="1"/>
  <c r="A48" i="2" s="1"/>
  <c r="T21" i="2"/>
  <c r="T23" i="2"/>
  <c r="T25" i="2" s="1"/>
  <c r="U23" i="2"/>
  <c r="U25" i="2" s="1"/>
  <c r="E48" i="2" l="1"/>
  <c r="S36" i="2"/>
  <c r="B48" i="2" s="1"/>
  <c r="S39" i="2"/>
  <c r="C48" i="2" s="1"/>
  <c r="K36" i="2"/>
  <c r="B56" i="2" s="1"/>
  <c r="E56" i="2"/>
  <c r="E64" i="2"/>
  <c r="C39" i="2"/>
  <c r="C64" i="2" s="1"/>
  <c r="C36" i="2"/>
  <c r="B64" i="2" s="1"/>
  <c r="E54" i="2"/>
  <c r="M39" i="2"/>
  <c r="C54" i="2" s="1"/>
  <c r="E62" i="2"/>
  <c r="Q36" i="2"/>
  <c r="B50" i="2" s="1"/>
  <c r="E50" i="2"/>
  <c r="E58" i="2"/>
  <c r="O39" i="2"/>
  <c r="C52" i="2" s="1"/>
  <c r="E52" i="2"/>
  <c r="O36" i="2"/>
  <c r="B52" i="2" s="1"/>
  <c r="E60" i="2"/>
  <c r="G36" i="2"/>
  <c r="B60" i="2" s="1"/>
  <c r="G39" i="2"/>
  <c r="C60" i="2" s="1"/>
  <c r="U36" i="3"/>
  <c r="B46" i="3" s="1"/>
  <c r="Q39" i="3"/>
  <c r="C50" i="3" s="1"/>
  <c r="E60" i="3"/>
  <c r="G36" i="3"/>
  <c r="B60" i="3" s="1"/>
  <c r="G39" i="3"/>
  <c r="C60" i="3" s="1"/>
  <c r="G32" i="3"/>
  <c r="G60" i="3" s="1"/>
  <c r="C32" i="3"/>
  <c r="G64" i="3" s="1"/>
  <c r="K32" i="3"/>
  <c r="G56" i="3" s="1"/>
  <c r="O32" i="3"/>
  <c r="G52" i="3" s="1"/>
  <c r="S32" i="3"/>
  <c r="G48" i="3" s="1"/>
  <c r="R39" i="5"/>
  <c r="C49" i="5" s="1"/>
  <c r="R36" i="5"/>
  <c r="B49" i="5" s="1"/>
  <c r="E49" i="5"/>
  <c r="E31" i="2"/>
  <c r="F62" i="2" s="1"/>
  <c r="Q32" i="2"/>
  <c r="G50" i="2" s="1"/>
  <c r="I32" i="2"/>
  <c r="G58" i="2" s="1"/>
  <c r="B32" i="2"/>
  <c r="G65" i="2" s="1"/>
  <c r="U32" i="3"/>
  <c r="G46" i="3" s="1"/>
  <c r="E49" i="3"/>
  <c r="R39" i="3"/>
  <c r="C49" i="3" s="1"/>
  <c r="E53" i="3"/>
  <c r="N39" i="3"/>
  <c r="C53" i="3" s="1"/>
  <c r="J39" i="3"/>
  <c r="C57" i="3" s="1"/>
  <c r="J36" i="3"/>
  <c r="B57" i="3" s="1"/>
  <c r="E57" i="3"/>
  <c r="F58" i="3"/>
  <c r="H32" i="3"/>
  <c r="G59" i="3" s="1"/>
  <c r="F39" i="3"/>
  <c r="C61" i="3" s="1"/>
  <c r="E61" i="3"/>
  <c r="C23" i="3"/>
  <c r="C25" i="3" s="1"/>
  <c r="A64" i="3" s="1"/>
  <c r="D21" i="3"/>
  <c r="B32" i="3"/>
  <c r="T39" i="4"/>
  <c r="C47" i="4" s="1"/>
  <c r="P36" i="4"/>
  <c r="B51" i="4" s="1"/>
  <c r="P39" i="4"/>
  <c r="C51" i="4" s="1"/>
  <c r="E51" i="4"/>
  <c r="O39" i="4"/>
  <c r="C52" i="4" s="1"/>
  <c r="H36" i="4"/>
  <c r="B59" i="4" s="1"/>
  <c r="H39" i="4"/>
  <c r="C59" i="4" s="1"/>
  <c r="E59" i="4"/>
  <c r="G39" i="4"/>
  <c r="C60" i="4" s="1"/>
  <c r="R36" i="2"/>
  <c r="B49" i="2" s="1"/>
  <c r="R39" i="2"/>
  <c r="C49" i="2" s="1"/>
  <c r="N39" i="2"/>
  <c r="C53" i="2" s="1"/>
  <c r="J39" i="2"/>
  <c r="C57" i="2" s="1"/>
  <c r="B39" i="2"/>
  <c r="C65" i="2" s="1"/>
  <c r="S32" i="2"/>
  <c r="G48" i="2" s="1"/>
  <c r="N32" i="2"/>
  <c r="G53" i="2" s="1"/>
  <c r="K32" i="2"/>
  <c r="G56" i="2" s="1"/>
  <c r="F32" i="2"/>
  <c r="G61" i="2" s="1"/>
  <c r="E46" i="3"/>
  <c r="U39" i="3"/>
  <c r="C46" i="3" s="1"/>
  <c r="F50" i="3"/>
  <c r="Q36" i="3"/>
  <c r="B50" i="3" s="1"/>
  <c r="F54" i="3"/>
  <c r="M36" i="3"/>
  <c r="B54" i="3" s="1"/>
  <c r="E56" i="3"/>
  <c r="K39" i="3"/>
  <c r="C56" i="3" s="1"/>
  <c r="I32" i="3"/>
  <c r="E64" i="3"/>
  <c r="R39" i="4"/>
  <c r="C49" i="4" s="1"/>
  <c r="R36" i="4"/>
  <c r="B49" i="4" s="1"/>
  <c r="E49" i="4"/>
  <c r="Q39" i="4"/>
  <c r="C50" i="4" s="1"/>
  <c r="J39" i="4"/>
  <c r="C57" i="4" s="1"/>
  <c r="J36" i="4"/>
  <c r="B57" i="4" s="1"/>
  <c r="E57" i="4"/>
  <c r="I39" i="4"/>
  <c r="C58" i="4" s="1"/>
  <c r="E48" i="5"/>
  <c r="S39" i="5"/>
  <c r="C48" i="5" s="1"/>
  <c r="S36" i="5"/>
  <c r="B48" i="5" s="1"/>
  <c r="U32" i="2"/>
  <c r="D32" i="2"/>
  <c r="H32" i="2"/>
  <c r="G59" i="2" s="1"/>
  <c r="L32" i="2"/>
  <c r="G55" i="2" s="1"/>
  <c r="P32" i="2"/>
  <c r="T32" i="2"/>
  <c r="N39" i="4"/>
  <c r="C53" i="4" s="1"/>
  <c r="N36" i="4"/>
  <c r="B53" i="4" s="1"/>
  <c r="E53" i="4"/>
  <c r="N36" i="2"/>
  <c r="B53" i="2" s="1"/>
  <c r="J36" i="2"/>
  <c r="B57" i="2" s="1"/>
  <c r="F36" i="2"/>
  <c r="B61" i="2" s="1"/>
  <c r="B31" i="2"/>
  <c r="F65" i="2" s="1"/>
  <c r="M32" i="2"/>
  <c r="G54" i="2" s="1"/>
  <c r="E32" i="2"/>
  <c r="G62" i="2" s="1"/>
  <c r="E47" i="3"/>
  <c r="T32" i="3"/>
  <c r="S36" i="3"/>
  <c r="B48" i="3" s="1"/>
  <c r="E48" i="3"/>
  <c r="S39" i="3"/>
  <c r="C48" i="3" s="1"/>
  <c r="P36" i="3"/>
  <c r="B51" i="3" s="1"/>
  <c r="E51" i="3"/>
  <c r="P32" i="3"/>
  <c r="E52" i="3"/>
  <c r="O39" i="3"/>
  <c r="C52" i="3" s="1"/>
  <c r="E55" i="3"/>
  <c r="L32" i="3"/>
  <c r="D32" i="3"/>
  <c r="D36" i="3" s="1"/>
  <c r="B63" i="3" s="1"/>
  <c r="L36" i="4"/>
  <c r="B55" i="4" s="1"/>
  <c r="L39" i="4"/>
  <c r="C55" i="4" s="1"/>
  <c r="E55" i="4"/>
  <c r="F46" i="4"/>
  <c r="U36" i="4"/>
  <c r="B46" i="4" s="1"/>
  <c r="F50" i="5"/>
  <c r="Q39" i="5"/>
  <c r="C50" i="5" s="1"/>
  <c r="Q36" i="5"/>
  <c r="B50" i="5" s="1"/>
  <c r="F32" i="3"/>
  <c r="G61" i="3" s="1"/>
  <c r="B30" i="4"/>
  <c r="E30" i="4"/>
  <c r="G47" i="5"/>
  <c r="T39" i="5"/>
  <c r="C47" i="5" s="1"/>
  <c r="N39" i="5"/>
  <c r="C53" i="5" s="1"/>
  <c r="E53" i="5"/>
  <c r="N36" i="5"/>
  <c r="B53" i="5" s="1"/>
  <c r="F36" i="5"/>
  <c r="B61" i="5" s="1"/>
  <c r="F39" i="5"/>
  <c r="C61" i="5" s="1"/>
  <c r="E61" i="5"/>
  <c r="Q36" i="6"/>
  <c r="B50" i="6" s="1"/>
  <c r="E50" i="6"/>
  <c r="Q39" i="6"/>
  <c r="C50" i="6" s="1"/>
  <c r="O39" i="6"/>
  <c r="C52" i="6" s="1"/>
  <c r="O36" i="6"/>
  <c r="B52" i="6" s="1"/>
  <c r="E52" i="6"/>
  <c r="E36" i="3"/>
  <c r="B62" i="3" s="1"/>
  <c r="B36" i="3"/>
  <c r="B65" i="3" s="1"/>
  <c r="U39" i="4"/>
  <c r="C46" i="4" s="1"/>
  <c r="T36" i="4"/>
  <c r="B47" i="4" s="1"/>
  <c r="E56" i="5"/>
  <c r="K39" i="5"/>
  <c r="C56" i="5" s="1"/>
  <c r="K36" i="5"/>
  <c r="B56" i="5" s="1"/>
  <c r="J39" i="5"/>
  <c r="C57" i="5" s="1"/>
  <c r="J36" i="5"/>
  <c r="B57" i="5" s="1"/>
  <c r="E57" i="5"/>
  <c r="E63" i="5"/>
  <c r="D39" i="5"/>
  <c r="C63" i="5" s="1"/>
  <c r="D36" i="5"/>
  <c r="B63" i="5" s="1"/>
  <c r="T36" i="6"/>
  <c r="B47" i="6" s="1"/>
  <c r="J32" i="3"/>
  <c r="G57" i="3" s="1"/>
  <c r="C31" i="3"/>
  <c r="F64" i="3" s="1"/>
  <c r="S36" i="4"/>
  <c r="B48" i="4" s="1"/>
  <c r="Q36" i="4"/>
  <c r="B50" i="4" s="1"/>
  <c r="O36" i="4"/>
  <c r="B52" i="4" s="1"/>
  <c r="M36" i="4"/>
  <c r="B54" i="4" s="1"/>
  <c r="K36" i="4"/>
  <c r="B56" i="4" s="1"/>
  <c r="I36" i="4"/>
  <c r="B58" i="4" s="1"/>
  <c r="G36" i="4"/>
  <c r="B60" i="4" s="1"/>
  <c r="F30" i="4"/>
  <c r="D21" i="4"/>
  <c r="C30" i="4"/>
  <c r="B32" i="4"/>
  <c r="G65" i="4" s="1"/>
  <c r="E52" i="5"/>
  <c r="O36" i="5"/>
  <c r="B52" i="5" s="1"/>
  <c r="O39" i="5"/>
  <c r="C52" i="5" s="1"/>
  <c r="G55" i="5"/>
  <c r="L39" i="5"/>
  <c r="C55" i="5" s="1"/>
  <c r="I36" i="5"/>
  <c r="B58" i="5" s="1"/>
  <c r="E58" i="5"/>
  <c r="I39" i="5"/>
  <c r="C58" i="5" s="1"/>
  <c r="E59" i="5"/>
  <c r="H39" i="5"/>
  <c r="C59" i="5" s="1"/>
  <c r="H36" i="5"/>
  <c r="B59" i="5" s="1"/>
  <c r="F32" i="4"/>
  <c r="G61" i="4" s="1"/>
  <c r="P36" i="5"/>
  <c r="B51" i="5" s="1"/>
  <c r="F23" i="5"/>
  <c r="F25" i="5" s="1"/>
  <c r="A61" i="5" s="1"/>
  <c r="G21" i="5"/>
  <c r="C39" i="5"/>
  <c r="C64" i="5" s="1"/>
  <c r="F46" i="6"/>
  <c r="U36" i="6"/>
  <c r="B46" i="6" s="1"/>
  <c r="U39" i="6"/>
  <c r="C46" i="6" s="1"/>
  <c r="S39" i="6"/>
  <c r="C48" i="6" s="1"/>
  <c r="E48" i="6"/>
  <c r="S36" i="6"/>
  <c r="B48" i="6" s="1"/>
  <c r="E51" i="6"/>
  <c r="P39" i="6"/>
  <c r="C51" i="6" s="1"/>
  <c r="K39" i="6"/>
  <c r="C56" i="6" s="1"/>
  <c r="K36" i="6"/>
  <c r="B56" i="6" s="1"/>
  <c r="M36" i="5"/>
  <c r="B54" i="5" s="1"/>
  <c r="M36" i="6"/>
  <c r="B54" i="6" s="1"/>
  <c r="E54" i="6"/>
  <c r="E55" i="6"/>
  <c r="L39" i="6"/>
  <c r="C55" i="6" s="1"/>
  <c r="J39" i="6"/>
  <c r="C57" i="6" s="1"/>
  <c r="E59" i="6"/>
  <c r="H39" i="6"/>
  <c r="C59" i="6" s="1"/>
  <c r="H36" i="6"/>
  <c r="B59" i="6" s="1"/>
  <c r="G39" i="6"/>
  <c r="C60" i="6" s="1"/>
  <c r="E60" i="6"/>
  <c r="G36" i="6"/>
  <c r="B60" i="6" s="1"/>
  <c r="E63" i="6"/>
  <c r="D39" i="6"/>
  <c r="C63" i="6" s="1"/>
  <c r="D36" i="6"/>
  <c r="B63" i="6" s="1"/>
  <c r="D30" i="4"/>
  <c r="C31" i="4"/>
  <c r="F64" i="4" s="1"/>
  <c r="T36" i="5"/>
  <c r="B47" i="5" s="1"/>
  <c r="P39" i="5"/>
  <c r="C51" i="5" s="1"/>
  <c r="L36" i="5"/>
  <c r="B55" i="5" s="1"/>
  <c r="C36" i="5"/>
  <c r="B64" i="5" s="1"/>
  <c r="E36" i="6"/>
  <c r="B62" i="6" s="1"/>
  <c r="E62" i="6"/>
  <c r="G39" i="5"/>
  <c r="C60" i="5" s="1"/>
  <c r="E36" i="5"/>
  <c r="B62" i="5" s="1"/>
  <c r="E62" i="5"/>
  <c r="E47" i="6"/>
  <c r="T39" i="6"/>
  <c r="C47" i="6" s="1"/>
  <c r="R36" i="6"/>
  <c r="B49" i="6" s="1"/>
  <c r="J36" i="6"/>
  <c r="B57" i="6" s="1"/>
  <c r="I36" i="6"/>
  <c r="B58" i="6" s="1"/>
  <c r="E58" i="6"/>
  <c r="F23" i="6"/>
  <c r="F25" i="6" s="1"/>
  <c r="A61" i="6" s="1"/>
  <c r="G21" i="6"/>
  <c r="N36" i="6"/>
  <c r="B53" i="6" s="1"/>
  <c r="F39" i="4" l="1"/>
  <c r="C61" i="4" s="1"/>
  <c r="E61" i="4"/>
  <c r="F36" i="4"/>
  <c r="B61" i="4" s="1"/>
  <c r="L39" i="2"/>
  <c r="C55" i="2" s="1"/>
  <c r="D23" i="3"/>
  <c r="D25" i="3" s="1"/>
  <c r="A63" i="3" s="1"/>
  <c r="E21" i="3"/>
  <c r="G23" i="6"/>
  <c r="G25" i="6" s="1"/>
  <c r="A60" i="6" s="1"/>
  <c r="H21" i="6"/>
  <c r="G47" i="3"/>
  <c r="T39" i="3"/>
  <c r="C47" i="3" s="1"/>
  <c r="I39" i="2"/>
  <c r="C58" i="2" s="1"/>
  <c r="M36" i="2"/>
  <c r="B54" i="2" s="1"/>
  <c r="E39" i="4"/>
  <c r="C62" i="4" s="1"/>
  <c r="E36" i="4"/>
  <c r="B62" i="4" s="1"/>
  <c r="E62" i="4"/>
  <c r="G63" i="3"/>
  <c r="D39" i="3"/>
  <c r="C63" i="3" s="1"/>
  <c r="C39" i="3"/>
  <c r="C64" i="3" s="1"/>
  <c r="L36" i="2"/>
  <c r="B55" i="2" s="1"/>
  <c r="E65" i="4"/>
  <c r="B36" i="4"/>
  <c r="B65" i="4" s="1"/>
  <c r="B39" i="4"/>
  <c r="C65" i="4" s="1"/>
  <c r="G55" i="3"/>
  <c r="L39" i="3"/>
  <c r="C55" i="3" s="1"/>
  <c r="F39" i="2"/>
  <c r="C61" i="2" s="1"/>
  <c r="E36" i="2"/>
  <c r="B62" i="2" s="1"/>
  <c r="G23" i="5"/>
  <c r="G25" i="5" s="1"/>
  <c r="A60" i="5" s="1"/>
  <c r="H21" i="5"/>
  <c r="E64" i="4"/>
  <c r="C39" i="4"/>
  <c r="C64" i="4" s="1"/>
  <c r="C36" i="4"/>
  <c r="B64" i="4" s="1"/>
  <c r="H39" i="3"/>
  <c r="C59" i="3" s="1"/>
  <c r="O36" i="3"/>
  <c r="B52" i="3" s="1"/>
  <c r="T36" i="2"/>
  <c r="B47" i="2" s="1"/>
  <c r="G47" i="2"/>
  <c r="T39" i="2"/>
  <c r="C47" i="2" s="1"/>
  <c r="D39" i="2"/>
  <c r="C63" i="2" s="1"/>
  <c r="D36" i="2"/>
  <c r="B63" i="2" s="1"/>
  <c r="G63" i="2"/>
  <c r="G58" i="3"/>
  <c r="I36" i="3"/>
  <c r="B58" i="3" s="1"/>
  <c r="H39" i="2"/>
  <c r="C59" i="2" s="1"/>
  <c r="F36" i="3"/>
  <c r="B61" i="3" s="1"/>
  <c r="I39" i="3"/>
  <c r="C58" i="3" s="1"/>
  <c r="Q39" i="2"/>
  <c r="C50" i="2" s="1"/>
  <c r="E39" i="2"/>
  <c r="C62" i="2" s="1"/>
  <c r="K39" i="2"/>
  <c r="C56" i="2" s="1"/>
  <c r="D36" i="4"/>
  <c r="B63" i="4" s="1"/>
  <c r="D39" i="4"/>
  <c r="C63" i="4" s="1"/>
  <c r="E63" i="4"/>
  <c r="D23" i="4"/>
  <c r="D25" i="4" s="1"/>
  <c r="A63" i="4" s="1"/>
  <c r="E21" i="4"/>
  <c r="H36" i="3"/>
  <c r="B59" i="3" s="1"/>
  <c r="L36" i="3"/>
  <c r="B55" i="3" s="1"/>
  <c r="G51" i="3"/>
  <c r="P39" i="3"/>
  <c r="C51" i="3" s="1"/>
  <c r="T36" i="3"/>
  <c r="B47" i="3" s="1"/>
  <c r="B36" i="2"/>
  <c r="B65" i="2" s="1"/>
  <c r="P39" i="2"/>
  <c r="C51" i="2" s="1"/>
  <c r="P36" i="2"/>
  <c r="B51" i="2" s="1"/>
  <c r="G51" i="2"/>
  <c r="G46" i="2"/>
  <c r="U39" i="2"/>
  <c r="C46" i="2" s="1"/>
  <c r="U36" i="2"/>
  <c r="B46" i="2" s="1"/>
  <c r="C36" i="3"/>
  <c r="B64" i="3" s="1"/>
  <c r="K36" i="3"/>
  <c r="B56" i="3" s="1"/>
  <c r="H36" i="2"/>
  <c r="B59" i="2" s="1"/>
  <c r="G65" i="3"/>
  <c r="B39" i="3"/>
  <c r="C65" i="3" s="1"/>
  <c r="I36" i="2"/>
  <c r="B58" i="2" s="1"/>
  <c r="E23" i="4" l="1"/>
  <c r="E25" i="4" s="1"/>
  <c r="A62" i="4" s="1"/>
  <c r="F21" i="4"/>
  <c r="I21" i="5"/>
  <c r="H23" i="5"/>
  <c r="H25" i="5" s="1"/>
  <c r="A59" i="5" s="1"/>
  <c r="I21" i="6"/>
  <c r="H23" i="6"/>
  <c r="H25" i="6" s="1"/>
  <c r="A59" i="6" s="1"/>
  <c r="E23" i="3"/>
  <c r="E25" i="3" s="1"/>
  <c r="A62" i="3" s="1"/>
  <c r="F21" i="3"/>
  <c r="F23" i="3" l="1"/>
  <c r="F25" i="3" s="1"/>
  <c r="A61" i="3" s="1"/>
  <c r="G21" i="3"/>
  <c r="J21" i="5"/>
  <c r="I23" i="5"/>
  <c r="I25" i="5" s="1"/>
  <c r="A58" i="5" s="1"/>
  <c r="G21" i="4"/>
  <c r="F23" i="4"/>
  <c r="F25" i="4" s="1"/>
  <c r="A61" i="4" s="1"/>
  <c r="J21" i="6"/>
  <c r="I23" i="6"/>
  <c r="I25" i="6" s="1"/>
  <c r="A58" i="6" s="1"/>
  <c r="J23" i="5" l="1"/>
  <c r="J25" i="5" s="1"/>
  <c r="A57" i="5" s="1"/>
  <c r="K21" i="5"/>
  <c r="J23" i="6"/>
  <c r="J25" i="6" s="1"/>
  <c r="A57" i="6" s="1"/>
  <c r="K21" i="6"/>
  <c r="G23" i="3"/>
  <c r="G25" i="3" s="1"/>
  <c r="A60" i="3" s="1"/>
  <c r="H21" i="3"/>
  <c r="G23" i="4"/>
  <c r="G25" i="4" s="1"/>
  <c r="A60" i="4" s="1"/>
  <c r="H21" i="4"/>
  <c r="I21" i="4" l="1"/>
  <c r="H23" i="4"/>
  <c r="H25" i="4" s="1"/>
  <c r="A59" i="4" s="1"/>
  <c r="H23" i="3"/>
  <c r="H25" i="3" s="1"/>
  <c r="A59" i="3" s="1"/>
  <c r="I21" i="3"/>
  <c r="K23" i="6"/>
  <c r="K25" i="6" s="1"/>
  <c r="A56" i="6" s="1"/>
  <c r="L21" i="6"/>
  <c r="K23" i="5"/>
  <c r="K25" i="5" s="1"/>
  <c r="A56" i="5" s="1"/>
  <c r="L21" i="5"/>
  <c r="I23" i="4" l="1"/>
  <c r="I25" i="4" s="1"/>
  <c r="A58" i="4" s="1"/>
  <c r="J21" i="4"/>
  <c r="L23" i="5"/>
  <c r="L25" i="5" s="1"/>
  <c r="A55" i="5" s="1"/>
  <c r="M21" i="5"/>
  <c r="I23" i="3"/>
  <c r="I25" i="3" s="1"/>
  <c r="A58" i="3" s="1"/>
  <c r="J21" i="3"/>
  <c r="M21" i="6"/>
  <c r="L23" i="6"/>
  <c r="L25" i="6" s="1"/>
  <c r="A55" i="6" s="1"/>
  <c r="N21" i="6" l="1"/>
  <c r="M23" i="6"/>
  <c r="M25" i="6" s="1"/>
  <c r="A54" i="6" s="1"/>
  <c r="M23" i="5"/>
  <c r="M25" i="5" s="1"/>
  <c r="A54" i="5" s="1"/>
  <c r="N21" i="5"/>
  <c r="J23" i="3"/>
  <c r="J25" i="3" s="1"/>
  <c r="A57" i="3" s="1"/>
  <c r="K21" i="3"/>
  <c r="K21" i="4"/>
  <c r="J23" i="4"/>
  <c r="J25" i="4" s="1"/>
  <c r="A57" i="4" s="1"/>
  <c r="K23" i="4" l="1"/>
  <c r="K25" i="4" s="1"/>
  <c r="A56" i="4" s="1"/>
  <c r="L21" i="4"/>
  <c r="N23" i="5"/>
  <c r="N25" i="5" s="1"/>
  <c r="A53" i="5" s="1"/>
  <c r="O21" i="5"/>
  <c r="K23" i="3"/>
  <c r="K25" i="3" s="1"/>
  <c r="A56" i="3" s="1"/>
  <c r="L21" i="3"/>
  <c r="N23" i="6"/>
  <c r="N25" i="6" s="1"/>
  <c r="A53" i="6" s="1"/>
  <c r="O21" i="6"/>
  <c r="O23" i="6" l="1"/>
  <c r="O25" i="6" s="1"/>
  <c r="A52" i="6" s="1"/>
  <c r="P21" i="6"/>
  <c r="O23" i="5"/>
  <c r="O25" i="5" s="1"/>
  <c r="A52" i="5" s="1"/>
  <c r="P21" i="5"/>
  <c r="L23" i="3"/>
  <c r="L25" i="3" s="1"/>
  <c r="A55" i="3" s="1"/>
  <c r="M21" i="3"/>
  <c r="M21" i="4"/>
  <c r="L23" i="4"/>
  <c r="L25" i="4" s="1"/>
  <c r="A55" i="4" s="1"/>
  <c r="M23" i="4" l="1"/>
  <c r="M25" i="4" s="1"/>
  <c r="A54" i="4" s="1"/>
  <c r="N21" i="4"/>
  <c r="P23" i="5"/>
  <c r="P25" i="5" s="1"/>
  <c r="A51" i="5" s="1"/>
  <c r="Q21" i="5"/>
  <c r="M23" i="3"/>
  <c r="M25" i="3" s="1"/>
  <c r="A54" i="3" s="1"/>
  <c r="N21" i="3"/>
  <c r="P23" i="6"/>
  <c r="P25" i="6" s="1"/>
  <c r="A51" i="6" s="1"/>
  <c r="Q21" i="6"/>
  <c r="R21" i="6" l="1"/>
  <c r="Q23" i="6"/>
  <c r="Q25" i="6" s="1"/>
  <c r="A50" i="6" s="1"/>
  <c r="Q23" i="5"/>
  <c r="Q25" i="5" s="1"/>
  <c r="A50" i="5" s="1"/>
  <c r="R21" i="5"/>
  <c r="N23" i="3"/>
  <c r="N25" i="3" s="1"/>
  <c r="A53" i="3" s="1"/>
  <c r="O21" i="3"/>
  <c r="O21" i="4"/>
  <c r="N23" i="4"/>
  <c r="N25" i="4" s="1"/>
  <c r="A53" i="4" s="1"/>
  <c r="R23" i="5" l="1"/>
  <c r="R25" i="5" s="1"/>
  <c r="A49" i="5" s="1"/>
  <c r="S21" i="5"/>
  <c r="O23" i="4"/>
  <c r="O25" i="4" s="1"/>
  <c r="A52" i="4" s="1"/>
  <c r="P21" i="4"/>
  <c r="O23" i="3"/>
  <c r="O25" i="3" s="1"/>
  <c r="A52" i="3" s="1"/>
  <c r="P21" i="3"/>
  <c r="R23" i="6"/>
  <c r="R25" i="6" s="1"/>
  <c r="A49" i="6" s="1"/>
  <c r="S21" i="6"/>
  <c r="S23" i="6" l="1"/>
  <c r="S25" i="6" s="1"/>
  <c r="A48" i="6" s="1"/>
  <c r="T21" i="6"/>
  <c r="T23" i="6" s="1"/>
  <c r="T25" i="6" s="1"/>
  <c r="Q21" i="4"/>
  <c r="P23" i="4"/>
  <c r="P25" i="4" s="1"/>
  <c r="A51" i="4" s="1"/>
  <c r="P23" i="3"/>
  <c r="P25" i="3" s="1"/>
  <c r="A51" i="3" s="1"/>
  <c r="Q21" i="3"/>
  <c r="S23" i="5"/>
  <c r="S25" i="5" s="1"/>
  <c r="A48" i="5" s="1"/>
  <c r="T21" i="5"/>
  <c r="T23" i="5" s="1"/>
  <c r="T25" i="5" s="1"/>
  <c r="Q23" i="4" l="1"/>
  <c r="Q25" i="4" s="1"/>
  <c r="A50" i="4" s="1"/>
  <c r="R21" i="4"/>
  <c r="Q23" i="3"/>
  <c r="Q25" i="3" s="1"/>
  <c r="A50" i="3" s="1"/>
  <c r="R21" i="3"/>
  <c r="R23" i="3" l="1"/>
  <c r="R25" i="3" s="1"/>
  <c r="A49" i="3" s="1"/>
  <c r="S21" i="3"/>
  <c r="S21" i="4"/>
  <c r="R23" i="4"/>
  <c r="R25" i="4" s="1"/>
  <c r="A49" i="4" s="1"/>
  <c r="S23" i="4" l="1"/>
  <c r="S25" i="4" s="1"/>
  <c r="A48" i="4" s="1"/>
  <c r="T21" i="4"/>
  <c r="T23" i="4" s="1"/>
  <c r="T25" i="4" s="1"/>
  <c r="T21" i="3"/>
  <c r="T23" i="3" s="1"/>
  <c r="T25" i="3" s="1"/>
  <c r="S23" i="3"/>
  <c r="S25" i="3" s="1"/>
  <c r="A48" i="3" s="1"/>
</calcChain>
</file>

<file path=xl/sharedStrings.xml><?xml version="1.0" encoding="utf-8"?>
<sst xmlns="http://schemas.openxmlformats.org/spreadsheetml/2006/main" count="120" uniqueCount="22">
  <si>
    <t>&lt;&gt;</t>
  </si>
  <si>
    <t>B</t>
  </si>
  <si>
    <t>C</t>
  </si>
  <si>
    <t>D</t>
  </si>
  <si>
    <t>E</t>
  </si>
  <si>
    <t>F</t>
  </si>
  <si>
    <t>G</t>
  </si>
  <si>
    <t>% survival</t>
  </si>
  <si>
    <t>values background subtracted</t>
  </si>
  <si>
    <t>µM Toyo</t>
  </si>
  <si>
    <t>M Toyo</t>
  </si>
  <si>
    <t>Just paste your values aquired by the plate reader into the orange labeled cells</t>
  </si>
  <si>
    <t>compound concentration - log10 transformation</t>
  </si>
  <si>
    <t>standard deviation</t>
  </si>
  <si>
    <t>log10 M Toyo</t>
  </si>
  <si>
    <t>mean % survival</t>
  </si>
  <si>
    <t>SD</t>
  </si>
  <si>
    <t>values to be plotted / copied into Prism</t>
  </si>
  <si>
    <t>% survival (untreated cells (= column 11 of 96-well plate) are set to 100%)</t>
  </si>
  <si>
    <t>replicate 1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</si>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</sst>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color indexed="9"/>
      <name val="Arial"/>
    </font>
    <font>
      <sz val="10"/>
      <color indexed="8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color rgb="FFFF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0" fontId="2" fillId="3" borderId="0"/>
    <xf numFmtId="0" fontId="2" fillId="2" borderId="0"/>
    <xf numFmtId="0" fontId="1" fillId="5" borderId="0"/>
    <xf numFmtId="0" fontId="2" fillId="6" borderId="0"/>
    <xf numFmtId="0" fontId="2" fillId="7" borderId="0"/>
    <xf numFmtId="0" fontId="2" fillId="4" borderId="0"/>
    <xf numFmtId="0" fontId="2" fillId="8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9" borderId="0" xfId="0" applyFont="1" applyFill="1"/>
    <xf numFmtId="11" fontId="0" fillId="0" borderId="0" xfId="0" applyNumberFormat="1"/>
    <xf numFmtId="10" fontId="0" fillId="0" borderId="0" xfId="0" applyNumberFormat="1"/>
    <xf numFmtId="0" fontId="0" fillId="0" borderId="0" xfId="0" applyFill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10" borderId="0" xfId="0" applyFill="1" applyAlignment="1">
      <alignment horizontal="center"/>
    </xf>
    <xf numFmtId="0" fontId="0" fillId="10" borderId="0" xfId="0" applyFill="1"/>
    <xf numFmtId="10" fontId="0" fillId="10" borderId="0" xfId="0" applyNumberFormat="1" applyFill="1"/>
    <xf numFmtId="0" fontId="4" fillId="10" borderId="0" xfId="0" applyFont="1" applyFill="1" applyAlignment="1">
      <alignment horizontal="center" wrapText="1"/>
    </xf>
  </cellXfs>
  <cellStyles count="16"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Normal" xfId="0" builtinId="0"/>
    <cellStyle name="Tecan.At.Excel.Attenuation" xfId="1" xr:uid="{00000000-0005-0000-0000-000009000000}"/>
    <cellStyle name="Tecan.At.Excel.AutoGain_0" xfId="2" xr:uid="{00000000-0005-0000-0000-00000A000000}"/>
    <cellStyle name="Tecan.At.Excel.Error" xfId="3" xr:uid="{00000000-0005-0000-0000-00000B000000}"/>
    <cellStyle name="Tecan.At.Excel.GFactorAndMeasurementBlank" xfId="4" xr:uid="{00000000-0005-0000-0000-00000C000000}"/>
    <cellStyle name="Tecan.At.Excel.GFactorBlank" xfId="5" xr:uid="{00000000-0005-0000-0000-00000D000000}"/>
    <cellStyle name="Tecan.At.Excel.GFactorReference" xfId="6" xr:uid="{00000000-0005-0000-0000-00000E000000}"/>
    <cellStyle name="Tecan.At.Excel.MeasurementBlank" xfId="7" xr:uid="{00000000-0005-0000-0000-00000F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535923394191"/>
          <c:y val="7.7824988857524896E-2"/>
          <c:w val="0.75826637054983503"/>
          <c:h val="0.77425744858815704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WT!$C$46:$C$65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9.1144976120555429E-2</c:v>
                  </c:pt>
                  <c:pt idx="2">
                    <c:v>0.14096323971905608</c:v>
                  </c:pt>
                  <c:pt idx="3">
                    <c:v>0.10630047376963091</c:v>
                  </c:pt>
                  <c:pt idx="4">
                    <c:v>0.12740664557493422</c:v>
                  </c:pt>
                  <c:pt idx="5">
                    <c:v>0.22792044333534728</c:v>
                  </c:pt>
                  <c:pt idx="6">
                    <c:v>0.15689169075534537</c:v>
                  </c:pt>
                  <c:pt idx="7">
                    <c:v>0.12742625382917169</c:v>
                  </c:pt>
                  <c:pt idx="8">
                    <c:v>9.2414039960065447E-2</c:v>
                  </c:pt>
                  <c:pt idx="9">
                    <c:v>0.12621507793561598</c:v>
                  </c:pt>
                  <c:pt idx="10">
                    <c:v>0.12910385288390283</c:v>
                  </c:pt>
                  <c:pt idx="11">
                    <c:v>0.46246973212471176</c:v>
                  </c:pt>
                  <c:pt idx="12">
                    <c:v>0.16062433269576259</c:v>
                  </c:pt>
                  <c:pt idx="13">
                    <c:v>0.2757395087186203</c:v>
                  </c:pt>
                  <c:pt idx="14">
                    <c:v>0.21744370712177605</c:v>
                  </c:pt>
                  <c:pt idx="15">
                    <c:v>8.3912071432215588E-2</c:v>
                  </c:pt>
                  <c:pt idx="16">
                    <c:v>1.7995167133409342E-3</c:v>
                  </c:pt>
                  <c:pt idx="17">
                    <c:v>3.5593734106205569E-3</c:v>
                  </c:pt>
                  <c:pt idx="18">
                    <c:v>4.478252991339666E-3</c:v>
                  </c:pt>
                  <c:pt idx="19">
                    <c:v>2.6316935068546347E-3</c:v>
                  </c:pt>
                </c:numCache>
              </c:numRef>
            </c:plus>
            <c:minus>
              <c:numRef>
                <c:f>WT!$C$46:$C$65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9.1144976120555429E-2</c:v>
                  </c:pt>
                  <c:pt idx="2">
                    <c:v>0.14096323971905608</c:v>
                  </c:pt>
                  <c:pt idx="3">
                    <c:v>0.10630047376963091</c:v>
                  </c:pt>
                  <c:pt idx="4">
                    <c:v>0.12740664557493422</c:v>
                  </c:pt>
                  <c:pt idx="5">
                    <c:v>0.22792044333534728</c:v>
                  </c:pt>
                  <c:pt idx="6">
                    <c:v>0.15689169075534537</c:v>
                  </c:pt>
                  <c:pt idx="7">
                    <c:v>0.12742625382917169</c:v>
                  </c:pt>
                  <c:pt idx="8">
                    <c:v>9.2414039960065447E-2</c:v>
                  </c:pt>
                  <c:pt idx="9">
                    <c:v>0.12621507793561598</c:v>
                  </c:pt>
                  <c:pt idx="10">
                    <c:v>0.12910385288390283</c:v>
                  </c:pt>
                  <c:pt idx="11">
                    <c:v>0.46246973212471176</c:v>
                  </c:pt>
                  <c:pt idx="12">
                    <c:v>0.16062433269576259</c:v>
                  </c:pt>
                  <c:pt idx="13">
                    <c:v>0.2757395087186203</c:v>
                  </c:pt>
                  <c:pt idx="14">
                    <c:v>0.21744370712177605</c:v>
                  </c:pt>
                  <c:pt idx="15">
                    <c:v>8.3912071432215588E-2</c:v>
                  </c:pt>
                  <c:pt idx="16">
                    <c:v>1.7995167133409342E-3</c:v>
                  </c:pt>
                  <c:pt idx="17">
                    <c:v>3.5593734106205569E-3</c:v>
                  </c:pt>
                  <c:pt idx="18">
                    <c:v>4.478252991339666E-3</c:v>
                  </c:pt>
                  <c:pt idx="19">
                    <c:v>2.6316935068546347E-3</c:v>
                  </c:pt>
                </c:numCache>
              </c:numRef>
            </c:minus>
          </c:errBars>
          <c:xVal>
            <c:numRef>
              <c:f>WT!$A$46:$A$65</c:f>
              <c:numCache>
                <c:formatCode>General</c:formatCode>
                <c:ptCount val="20"/>
                <c:pt idx="0">
                  <c:v>-12</c:v>
                </c:pt>
                <c:pt idx="1">
                  <c:v>-10.0206</c:v>
                </c:pt>
                <c:pt idx="2">
                  <c:v>-9.719569917615642</c:v>
                </c:pt>
                <c:pt idx="3">
                  <c:v>-9.4185399219516608</c:v>
                </c:pt>
                <c:pt idx="4">
                  <c:v>-9.1175099262876795</c:v>
                </c:pt>
                <c:pt idx="5">
                  <c:v>-8.8164799306236983</c:v>
                </c:pt>
                <c:pt idx="6">
                  <c:v>-8.515449934959717</c:v>
                </c:pt>
                <c:pt idx="7">
                  <c:v>-8.2144199392957375</c:v>
                </c:pt>
                <c:pt idx="8">
                  <c:v>-7.9133899436317554</c:v>
                </c:pt>
                <c:pt idx="9">
                  <c:v>-7.6123599479677742</c:v>
                </c:pt>
                <c:pt idx="10">
                  <c:v>-7.3113299523037929</c:v>
                </c:pt>
                <c:pt idx="11">
                  <c:v>-7.0102999566398116</c:v>
                </c:pt>
                <c:pt idx="12">
                  <c:v>-6.7092699609758304</c:v>
                </c:pt>
                <c:pt idx="13">
                  <c:v>-6.4082399653118491</c:v>
                </c:pt>
                <c:pt idx="14">
                  <c:v>-6.1072099696478688</c:v>
                </c:pt>
                <c:pt idx="15">
                  <c:v>-5.8061799739838875</c:v>
                </c:pt>
                <c:pt idx="16">
                  <c:v>-5.5051499783199063</c:v>
                </c:pt>
                <c:pt idx="17">
                  <c:v>-5.204119982655925</c:v>
                </c:pt>
                <c:pt idx="18">
                  <c:v>-4.9030899869919438</c:v>
                </c:pt>
                <c:pt idx="19">
                  <c:v>-4.6020599913279625</c:v>
                </c:pt>
              </c:numCache>
            </c:numRef>
          </c:xVal>
          <c:yVal>
            <c:numRef>
              <c:f>WT!$B$46:$B$65</c:f>
              <c:numCache>
                <c:formatCode>0.00%</c:formatCode>
                <c:ptCount val="20"/>
                <c:pt idx="0">
                  <c:v>1</c:v>
                </c:pt>
                <c:pt idx="1">
                  <c:v>0.90902819192604778</c:v>
                </c:pt>
                <c:pt idx="2">
                  <c:v>0.87642144886655426</c:v>
                </c:pt>
                <c:pt idx="3">
                  <c:v>0.96862389333039189</c:v>
                </c:pt>
                <c:pt idx="4">
                  <c:v>0.85275811022089754</c:v>
                </c:pt>
                <c:pt idx="5">
                  <c:v>1.0330136790295219</c:v>
                </c:pt>
                <c:pt idx="6">
                  <c:v>0.84648321315035735</c:v>
                </c:pt>
                <c:pt idx="7">
                  <c:v>0.83680760314154767</c:v>
                </c:pt>
                <c:pt idx="8">
                  <c:v>0.80199615827342718</c:v>
                </c:pt>
                <c:pt idx="9">
                  <c:v>0.78938116361052713</c:v>
                </c:pt>
                <c:pt idx="10">
                  <c:v>1.2392192612509947</c:v>
                </c:pt>
                <c:pt idx="11">
                  <c:v>1.3029935940720485</c:v>
                </c:pt>
                <c:pt idx="12">
                  <c:v>0.96893325775038264</c:v>
                </c:pt>
                <c:pt idx="13">
                  <c:v>1.0497593576132742</c:v>
                </c:pt>
                <c:pt idx="14">
                  <c:v>0.76903962456281594</c:v>
                </c:pt>
                <c:pt idx="15">
                  <c:v>0.25598315398192528</c:v>
                </c:pt>
                <c:pt idx="16">
                  <c:v>1.1735539452848824E-2</c:v>
                </c:pt>
                <c:pt idx="17">
                  <c:v>6.5655872956257454E-4</c:v>
                </c:pt>
                <c:pt idx="18">
                  <c:v>2.8145759092062009E-3</c:v>
                </c:pt>
                <c:pt idx="19">
                  <c:v>4.7428822608112419E-3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49-614A-A167-0260C7F78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544024"/>
        <c:axId val="2113276792"/>
      </c:scatterChart>
      <c:valAx>
        <c:axId val="2075544024"/>
        <c:scaling>
          <c:orientation val="minMax"/>
          <c:max val="-4"/>
          <c:min val="-1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M Toyo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DE"/>
          </a:p>
        </c:txPr>
        <c:crossAx val="2113276792"/>
        <c:crosses val="autoZero"/>
        <c:crossBetween val="midCat"/>
        <c:majorUnit val="2"/>
      </c:valAx>
      <c:valAx>
        <c:axId val="2113276792"/>
        <c:scaling>
          <c:orientation val="minMax"/>
          <c:max val="1.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survival</a:t>
                </a:r>
              </a:p>
            </c:rich>
          </c:tx>
          <c:layout>
            <c:manualLayout>
              <c:xMode val="edge"/>
              <c:yMode val="edge"/>
              <c:x val="1.52256577683887E-2"/>
              <c:y val="0.36797279885468898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2075544024"/>
        <c:crossesAt val="-12"/>
        <c:crossBetween val="midCat"/>
        <c:majorUnit val="0.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Helvetica"/>
          <a:cs typeface="Helvetica"/>
        </a:defRPr>
      </a:pPr>
      <a:endParaRPr lang="en-DE"/>
    </a:p>
  </c:txPr>
  <c:printSettings>
    <c:headerFooter/>
    <c:pageMargins b="1" l="0.75" r="0.75" t="1" header="0.5" footer="0.5"/>
    <c:pageSetup paperSize="9" orientation="portrait" horizontalDpi="200" verticalDpi="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535923394191"/>
          <c:y val="7.7824988857524896E-2"/>
          <c:w val="0.75826637054983503"/>
          <c:h val="0.77425744858815704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KO!$C$46:$C$65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0.25001247574529761</c:v>
                  </c:pt>
                  <c:pt idx="2">
                    <c:v>0.33790905948294109</c:v>
                  </c:pt>
                  <c:pt idx="3">
                    <c:v>0.46350538081727588</c:v>
                  </c:pt>
                  <c:pt idx="4">
                    <c:v>0.19271387173258139</c:v>
                  </c:pt>
                  <c:pt idx="5">
                    <c:v>0.31489628295529826</c:v>
                  </c:pt>
                  <c:pt idx="6">
                    <c:v>0.26625683370744158</c:v>
                  </c:pt>
                  <c:pt idx="7">
                    <c:v>0.23063189722814972</c:v>
                  </c:pt>
                  <c:pt idx="8">
                    <c:v>0.22869232075229051</c:v>
                  </c:pt>
                  <c:pt idx="9">
                    <c:v>0.36930106620351322</c:v>
                  </c:pt>
                  <c:pt idx="10">
                    <c:v>0.14733893851291383</c:v>
                  </c:pt>
                  <c:pt idx="11">
                    <c:v>0.1338706442151695</c:v>
                  </c:pt>
                  <c:pt idx="12">
                    <c:v>0.19376999961920002</c:v>
                  </c:pt>
                  <c:pt idx="13">
                    <c:v>0.26101066448882571</c:v>
                  </c:pt>
                  <c:pt idx="14">
                    <c:v>1.923589478877813E-2</c:v>
                  </c:pt>
                  <c:pt idx="15">
                    <c:v>4.0001254933899285E-4</c:v>
                  </c:pt>
                  <c:pt idx="16">
                    <c:v>3.0972700480475773E-3</c:v>
                  </c:pt>
                  <c:pt idx="17">
                    <c:v>2.915526312701863E-3</c:v>
                  </c:pt>
                  <c:pt idx="18">
                    <c:v>1.7973338008183319E-3</c:v>
                  </c:pt>
                  <c:pt idx="19">
                    <c:v>6.119719243277112E-3</c:v>
                  </c:pt>
                </c:numCache>
              </c:numRef>
            </c:plus>
            <c:minus>
              <c:numRef>
                <c:f>KO!$C$46:$C$65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0.25001247574529761</c:v>
                  </c:pt>
                  <c:pt idx="2">
                    <c:v>0.33790905948294109</c:v>
                  </c:pt>
                  <c:pt idx="3">
                    <c:v>0.46350538081727588</c:v>
                  </c:pt>
                  <c:pt idx="4">
                    <c:v>0.19271387173258139</c:v>
                  </c:pt>
                  <c:pt idx="5">
                    <c:v>0.31489628295529826</c:v>
                  </c:pt>
                  <c:pt idx="6">
                    <c:v>0.26625683370744158</c:v>
                  </c:pt>
                  <c:pt idx="7">
                    <c:v>0.23063189722814972</c:v>
                  </c:pt>
                  <c:pt idx="8">
                    <c:v>0.22869232075229051</c:v>
                  </c:pt>
                  <c:pt idx="9">
                    <c:v>0.36930106620351322</c:v>
                  </c:pt>
                  <c:pt idx="10">
                    <c:v>0.14733893851291383</c:v>
                  </c:pt>
                  <c:pt idx="11">
                    <c:v>0.1338706442151695</c:v>
                  </c:pt>
                  <c:pt idx="12">
                    <c:v>0.19376999961920002</c:v>
                  </c:pt>
                  <c:pt idx="13">
                    <c:v>0.26101066448882571</c:v>
                  </c:pt>
                  <c:pt idx="14">
                    <c:v>1.923589478877813E-2</c:v>
                  </c:pt>
                  <c:pt idx="15">
                    <c:v>4.0001254933899285E-4</c:v>
                  </c:pt>
                  <c:pt idx="16">
                    <c:v>3.0972700480475773E-3</c:v>
                  </c:pt>
                  <c:pt idx="17">
                    <c:v>2.915526312701863E-3</c:v>
                  </c:pt>
                  <c:pt idx="18">
                    <c:v>1.7973338008183319E-3</c:v>
                  </c:pt>
                  <c:pt idx="19">
                    <c:v>6.119719243277112E-3</c:v>
                  </c:pt>
                </c:numCache>
              </c:numRef>
            </c:minus>
          </c:errBars>
          <c:xVal>
            <c:numRef>
              <c:f>KO!$A$46:$A$65</c:f>
              <c:numCache>
                <c:formatCode>General</c:formatCode>
                <c:ptCount val="20"/>
                <c:pt idx="0">
                  <c:v>-12</c:v>
                </c:pt>
                <c:pt idx="1">
                  <c:v>-10.0206</c:v>
                </c:pt>
                <c:pt idx="2">
                  <c:v>-9.719569917615642</c:v>
                </c:pt>
                <c:pt idx="3">
                  <c:v>-9.4185399219516608</c:v>
                </c:pt>
                <c:pt idx="4">
                  <c:v>-9.1175099262876795</c:v>
                </c:pt>
                <c:pt idx="5">
                  <c:v>-8.8164799306236983</c:v>
                </c:pt>
                <c:pt idx="6">
                  <c:v>-8.515449934959717</c:v>
                </c:pt>
                <c:pt idx="7">
                  <c:v>-8.2144199392957375</c:v>
                </c:pt>
                <c:pt idx="8">
                  <c:v>-7.9133899436317554</c:v>
                </c:pt>
                <c:pt idx="9">
                  <c:v>-7.6123599479677742</c:v>
                </c:pt>
                <c:pt idx="10">
                  <c:v>-7.3113299523037929</c:v>
                </c:pt>
                <c:pt idx="11">
                  <c:v>-7.0102999566398116</c:v>
                </c:pt>
                <c:pt idx="12">
                  <c:v>-6.7092699609758304</c:v>
                </c:pt>
                <c:pt idx="13">
                  <c:v>-6.4082399653118491</c:v>
                </c:pt>
                <c:pt idx="14">
                  <c:v>-6.1072099696478688</c:v>
                </c:pt>
                <c:pt idx="15">
                  <c:v>-5.8061799739838875</c:v>
                </c:pt>
                <c:pt idx="16">
                  <c:v>-5.5051499783199063</c:v>
                </c:pt>
                <c:pt idx="17">
                  <c:v>-5.204119982655925</c:v>
                </c:pt>
                <c:pt idx="18">
                  <c:v>-4.9030899869919438</c:v>
                </c:pt>
                <c:pt idx="19">
                  <c:v>-4.6020599913279625</c:v>
                </c:pt>
              </c:numCache>
            </c:numRef>
          </c:xVal>
          <c:yVal>
            <c:numRef>
              <c:f>KO!$B$46:$B$65</c:f>
              <c:numCache>
                <c:formatCode>0.00%</c:formatCode>
                <c:ptCount val="20"/>
                <c:pt idx="0">
                  <c:v>1</c:v>
                </c:pt>
                <c:pt idx="1">
                  <c:v>1.2701989707367973</c:v>
                </c:pt>
                <c:pt idx="2">
                  <c:v>1.1961078115150721</c:v>
                </c:pt>
                <c:pt idx="3">
                  <c:v>1.2748193951928817</c:v>
                </c:pt>
                <c:pt idx="4">
                  <c:v>1.0292590068294085</c:v>
                </c:pt>
                <c:pt idx="5">
                  <c:v>1.0745554116310729</c:v>
                </c:pt>
                <c:pt idx="6">
                  <c:v>1.3195458343427022</c:v>
                </c:pt>
                <c:pt idx="7">
                  <c:v>1.0005424115662331</c:v>
                </c:pt>
                <c:pt idx="8">
                  <c:v>1.0518853183514094</c:v>
                </c:pt>
                <c:pt idx="9">
                  <c:v>1.1460311877794733</c:v>
                </c:pt>
                <c:pt idx="10">
                  <c:v>1.0093180402031809</c:v>
                </c:pt>
                <c:pt idx="11">
                  <c:v>1.0277930484455453</c:v>
                </c:pt>
                <c:pt idx="12">
                  <c:v>1.0476219708457342</c:v>
                </c:pt>
                <c:pt idx="13">
                  <c:v>0.65773719661644137</c:v>
                </c:pt>
                <c:pt idx="14">
                  <c:v>0.15239639411778794</c:v>
                </c:pt>
                <c:pt idx="15">
                  <c:v>3.9246062997909921E-3</c:v>
                </c:pt>
                <c:pt idx="16">
                  <c:v>-2.2565487363317904E-3</c:v>
                </c:pt>
                <c:pt idx="17">
                  <c:v>-2.6900888432193786E-3</c:v>
                </c:pt>
                <c:pt idx="18">
                  <c:v>-4.3712930999425578E-3</c:v>
                </c:pt>
                <c:pt idx="19">
                  <c:v>-7.5008752071307402E-3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AA-364B-A41E-E571DF191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74296"/>
        <c:axId val="2066958920"/>
      </c:scatterChart>
      <c:valAx>
        <c:axId val="2067074296"/>
        <c:scaling>
          <c:orientation val="minMax"/>
          <c:max val="-4"/>
          <c:min val="-1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M Toyo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DE"/>
          </a:p>
        </c:txPr>
        <c:crossAx val="2066958920"/>
        <c:crosses val="autoZero"/>
        <c:crossBetween val="midCat"/>
        <c:majorUnit val="2"/>
      </c:valAx>
      <c:valAx>
        <c:axId val="2066958920"/>
        <c:scaling>
          <c:orientation val="minMax"/>
          <c:max val="1.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survival</a:t>
                </a:r>
              </a:p>
            </c:rich>
          </c:tx>
          <c:layout>
            <c:manualLayout>
              <c:xMode val="edge"/>
              <c:yMode val="edge"/>
              <c:x val="1.52256577683887E-2"/>
              <c:y val="0.36797279885468898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2067074296"/>
        <c:crossesAt val="-12"/>
        <c:crossBetween val="midCat"/>
        <c:majorUnit val="0.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Helvetica"/>
          <a:cs typeface="Helvetica"/>
        </a:defRPr>
      </a:pPr>
      <a:endParaRPr lang="en-DE"/>
    </a:p>
  </c:txPr>
  <c:printSettings>
    <c:headerFooter/>
    <c:pageMargins b="1" l="0.75" r="0.75" t="1" header="0.5" footer="0.5"/>
    <c:pageSetup paperSize="9" orientation="portrait" horizontalDpi="200" verticalDpi="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535923394191"/>
          <c:y val="7.7824988857524896E-2"/>
          <c:w val="0.75826637054983503"/>
          <c:h val="0.77425744858815704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AB!$C$46:$C$65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0.1071311460811438</c:v>
                  </c:pt>
                  <c:pt idx="2">
                    <c:v>0.19619914056209212</c:v>
                  </c:pt>
                  <c:pt idx="3">
                    <c:v>5.6821258966464866E-2</c:v>
                  </c:pt>
                  <c:pt idx="4">
                    <c:v>8.7846738220050263E-2</c:v>
                  </c:pt>
                  <c:pt idx="5">
                    <c:v>9.3625474398417952E-2</c:v>
                  </c:pt>
                  <c:pt idx="6">
                    <c:v>0.32049216851139628</c:v>
                  </c:pt>
                  <c:pt idx="7">
                    <c:v>0.12407998746899727</c:v>
                  </c:pt>
                  <c:pt idx="8">
                    <c:v>0.18365296252225097</c:v>
                  </c:pt>
                  <c:pt idx="9">
                    <c:v>0.14695270108574732</c:v>
                  </c:pt>
                  <c:pt idx="10">
                    <c:v>0.11272952841580611</c:v>
                  </c:pt>
                  <c:pt idx="11">
                    <c:v>5.1089972151826958E-2</c:v>
                  </c:pt>
                  <c:pt idx="12">
                    <c:v>0.1142680752555022</c:v>
                  </c:pt>
                  <c:pt idx="13">
                    <c:v>8.7853439466624716E-2</c:v>
                  </c:pt>
                  <c:pt idx="14">
                    <c:v>4.8375544910515579E-2</c:v>
                  </c:pt>
                  <c:pt idx="15">
                    <c:v>7.4531695203037068E-2</c:v>
                  </c:pt>
                  <c:pt idx="16">
                    <c:v>6.0218434957065997E-3</c:v>
                  </c:pt>
                  <c:pt idx="17">
                    <c:v>1.3570258132550505E-3</c:v>
                  </c:pt>
                  <c:pt idx="18">
                    <c:v>1.6514368614300459E-2</c:v>
                  </c:pt>
                  <c:pt idx="19">
                    <c:v>8.589015265469983E-3</c:v>
                  </c:pt>
                </c:numCache>
              </c:numRef>
            </c:plus>
            <c:minus>
              <c:numRef>
                <c:f>AB!$C$46:$C$65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0.1071311460811438</c:v>
                  </c:pt>
                  <c:pt idx="2">
                    <c:v>0.19619914056209212</c:v>
                  </c:pt>
                  <c:pt idx="3">
                    <c:v>5.6821258966464866E-2</c:v>
                  </c:pt>
                  <c:pt idx="4">
                    <c:v>8.7846738220050263E-2</c:v>
                  </c:pt>
                  <c:pt idx="5">
                    <c:v>9.3625474398417952E-2</c:v>
                  </c:pt>
                  <c:pt idx="6">
                    <c:v>0.32049216851139628</c:v>
                  </c:pt>
                  <c:pt idx="7">
                    <c:v>0.12407998746899727</c:v>
                  </c:pt>
                  <c:pt idx="8">
                    <c:v>0.18365296252225097</c:v>
                  </c:pt>
                  <c:pt idx="9">
                    <c:v>0.14695270108574732</c:v>
                  </c:pt>
                  <c:pt idx="10">
                    <c:v>0.11272952841580611</c:v>
                  </c:pt>
                  <c:pt idx="11">
                    <c:v>5.1089972151826958E-2</c:v>
                  </c:pt>
                  <c:pt idx="12">
                    <c:v>0.1142680752555022</c:v>
                  </c:pt>
                  <c:pt idx="13">
                    <c:v>8.7853439466624716E-2</c:v>
                  </c:pt>
                  <c:pt idx="14">
                    <c:v>4.8375544910515579E-2</c:v>
                  </c:pt>
                  <c:pt idx="15">
                    <c:v>7.4531695203037068E-2</c:v>
                  </c:pt>
                  <c:pt idx="16">
                    <c:v>6.0218434957065997E-3</c:v>
                  </c:pt>
                  <c:pt idx="17">
                    <c:v>1.3570258132550505E-3</c:v>
                  </c:pt>
                  <c:pt idx="18">
                    <c:v>1.6514368614300459E-2</c:v>
                  </c:pt>
                  <c:pt idx="19">
                    <c:v>8.589015265469983E-3</c:v>
                  </c:pt>
                </c:numCache>
              </c:numRef>
            </c:minus>
          </c:errBars>
          <c:xVal>
            <c:numRef>
              <c:f>AB!$A$46:$A$65</c:f>
              <c:numCache>
                <c:formatCode>General</c:formatCode>
                <c:ptCount val="20"/>
                <c:pt idx="0">
                  <c:v>-12</c:v>
                </c:pt>
                <c:pt idx="1">
                  <c:v>-10.0206</c:v>
                </c:pt>
                <c:pt idx="2">
                  <c:v>-9.719569917615642</c:v>
                </c:pt>
                <c:pt idx="3">
                  <c:v>-9.4185399219516608</c:v>
                </c:pt>
                <c:pt idx="4">
                  <c:v>-9.1175099262876795</c:v>
                </c:pt>
                <c:pt idx="5">
                  <c:v>-8.8164799306236983</c:v>
                </c:pt>
                <c:pt idx="6">
                  <c:v>-8.515449934959717</c:v>
                </c:pt>
                <c:pt idx="7">
                  <c:v>-8.2144199392957375</c:v>
                </c:pt>
                <c:pt idx="8">
                  <c:v>-7.9133899436317554</c:v>
                </c:pt>
                <c:pt idx="9">
                  <c:v>-7.6123599479677742</c:v>
                </c:pt>
                <c:pt idx="10">
                  <c:v>-7.3113299523037929</c:v>
                </c:pt>
                <c:pt idx="11">
                  <c:v>-7.0102999566398116</c:v>
                </c:pt>
                <c:pt idx="12">
                  <c:v>-6.7092699609758304</c:v>
                </c:pt>
                <c:pt idx="13">
                  <c:v>-6.4082399653118491</c:v>
                </c:pt>
                <c:pt idx="14">
                  <c:v>-6.1072099696478688</c:v>
                </c:pt>
                <c:pt idx="15">
                  <c:v>-5.8061799739838875</c:v>
                </c:pt>
                <c:pt idx="16">
                  <c:v>-5.5051499783199063</c:v>
                </c:pt>
                <c:pt idx="17">
                  <c:v>-5.204119982655925</c:v>
                </c:pt>
                <c:pt idx="18">
                  <c:v>-4.9030899869919438</c:v>
                </c:pt>
                <c:pt idx="19">
                  <c:v>-4.6020599913279625</c:v>
                </c:pt>
              </c:numCache>
            </c:numRef>
          </c:xVal>
          <c:yVal>
            <c:numRef>
              <c:f>AB!$B$46:$B$65</c:f>
              <c:numCache>
                <c:formatCode>0.00%</c:formatCode>
                <c:ptCount val="20"/>
                <c:pt idx="0">
                  <c:v>1</c:v>
                </c:pt>
                <c:pt idx="1">
                  <c:v>0.84174530078097398</c:v>
                </c:pt>
                <c:pt idx="2">
                  <c:v>0.75657064850554434</c:v>
                </c:pt>
                <c:pt idx="3">
                  <c:v>0.85112841803502404</c:v>
                </c:pt>
                <c:pt idx="4">
                  <c:v>0.78877110598482059</c:v>
                </c:pt>
                <c:pt idx="5">
                  <c:v>0.79925176748365079</c:v>
                </c:pt>
                <c:pt idx="6">
                  <c:v>0.77036945816413727</c:v>
                </c:pt>
                <c:pt idx="7">
                  <c:v>0.80934904565845589</c:v>
                </c:pt>
                <c:pt idx="8">
                  <c:v>0.77644617190306331</c:v>
                </c:pt>
                <c:pt idx="9">
                  <c:v>0.54458039399730351</c:v>
                </c:pt>
                <c:pt idx="10">
                  <c:v>0.8135606798426398</c:v>
                </c:pt>
                <c:pt idx="11">
                  <c:v>0.72364340922727133</c:v>
                </c:pt>
                <c:pt idx="12">
                  <c:v>0.59477610944434056</c:v>
                </c:pt>
                <c:pt idx="13">
                  <c:v>0.65767756638325581</c:v>
                </c:pt>
                <c:pt idx="14">
                  <c:v>0.54290161121723501</c:v>
                </c:pt>
                <c:pt idx="15">
                  <c:v>0.27599388942885933</c:v>
                </c:pt>
                <c:pt idx="16">
                  <c:v>2.6235370072923547E-2</c:v>
                </c:pt>
                <c:pt idx="17">
                  <c:v>2.0348298146721077E-3</c:v>
                </c:pt>
                <c:pt idx="18">
                  <c:v>-1.5245776192226189E-2</c:v>
                </c:pt>
                <c:pt idx="19">
                  <c:v>4.8351799866219189E-3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C1-0342-9BC9-8837CA574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2839144"/>
        <c:axId val="2112834216"/>
      </c:scatterChart>
      <c:valAx>
        <c:axId val="2112839144"/>
        <c:scaling>
          <c:orientation val="minMax"/>
          <c:max val="-4"/>
          <c:min val="-1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M Toyo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DE"/>
          </a:p>
        </c:txPr>
        <c:crossAx val="2112834216"/>
        <c:crosses val="autoZero"/>
        <c:crossBetween val="midCat"/>
        <c:majorUnit val="2"/>
      </c:valAx>
      <c:valAx>
        <c:axId val="2112834216"/>
        <c:scaling>
          <c:orientation val="minMax"/>
          <c:max val="1.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survival</a:t>
                </a:r>
              </a:p>
            </c:rich>
          </c:tx>
          <c:layout>
            <c:manualLayout>
              <c:xMode val="edge"/>
              <c:yMode val="edge"/>
              <c:x val="1.52256577683887E-2"/>
              <c:y val="0.36797279885468898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2112839144"/>
        <c:crossesAt val="-12"/>
        <c:crossBetween val="midCat"/>
        <c:majorUnit val="0.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Helvetica"/>
          <a:cs typeface="Helvetica"/>
        </a:defRPr>
      </a:pPr>
      <a:endParaRPr lang="en-DE"/>
    </a:p>
  </c:txPr>
  <c:printSettings>
    <c:headerFooter/>
    <c:pageMargins b="1" l="0.75" r="0.75" t="1" header="0.5" footer="0.5"/>
    <c:pageSetup paperSize="9" orientation="portrait" horizontalDpi="200" verticalDpi="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535923394191"/>
          <c:y val="7.7824988857524896E-2"/>
          <c:w val="0.75826637054983503"/>
          <c:h val="0.77425744858815704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PBC!$C$46:$C$65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0.1284419970328031</c:v>
                  </c:pt>
                  <c:pt idx="2">
                    <c:v>0.2902363455206165</c:v>
                  </c:pt>
                  <c:pt idx="3">
                    <c:v>0.2596385872688296</c:v>
                  </c:pt>
                  <c:pt idx="4">
                    <c:v>0.27498242034533577</c:v>
                  </c:pt>
                  <c:pt idx="5">
                    <c:v>0.22230713049491119</c:v>
                  </c:pt>
                  <c:pt idx="6">
                    <c:v>0.30714782444662969</c:v>
                  </c:pt>
                  <c:pt idx="7">
                    <c:v>0.1695039888234422</c:v>
                  </c:pt>
                  <c:pt idx="8">
                    <c:v>0.19858075075400658</c:v>
                  </c:pt>
                  <c:pt idx="9">
                    <c:v>0.21042118535532267</c:v>
                  </c:pt>
                  <c:pt idx="10">
                    <c:v>8.7934376380965004E-2</c:v>
                  </c:pt>
                  <c:pt idx="11">
                    <c:v>7.7182122575110396E-2</c:v>
                  </c:pt>
                  <c:pt idx="12">
                    <c:v>0.24045226465687675</c:v>
                  </c:pt>
                  <c:pt idx="13">
                    <c:v>6.1352877599222082E-2</c:v>
                  </c:pt>
                  <c:pt idx="14">
                    <c:v>1.4029748640474028E-2</c:v>
                  </c:pt>
                  <c:pt idx="15">
                    <c:v>4.2254328370449519E-3</c:v>
                  </c:pt>
                  <c:pt idx="16">
                    <c:v>8.6656978271161065E-3</c:v>
                  </c:pt>
                  <c:pt idx="17">
                    <c:v>2.9314113051086606E-2</c:v>
                  </c:pt>
                  <c:pt idx="18">
                    <c:v>5.0954576027410136E-3</c:v>
                  </c:pt>
                  <c:pt idx="19">
                    <c:v>1.8741961669937319E-2</c:v>
                  </c:pt>
                </c:numCache>
              </c:numRef>
            </c:plus>
            <c:minus>
              <c:numRef>
                <c:f>PBC!$C$46:$C$65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0.1284419970328031</c:v>
                  </c:pt>
                  <c:pt idx="2">
                    <c:v>0.2902363455206165</c:v>
                  </c:pt>
                  <c:pt idx="3">
                    <c:v>0.2596385872688296</c:v>
                  </c:pt>
                  <c:pt idx="4">
                    <c:v>0.27498242034533577</c:v>
                  </c:pt>
                  <c:pt idx="5">
                    <c:v>0.22230713049491119</c:v>
                  </c:pt>
                  <c:pt idx="6">
                    <c:v>0.30714782444662969</c:v>
                  </c:pt>
                  <c:pt idx="7">
                    <c:v>0.1695039888234422</c:v>
                  </c:pt>
                  <c:pt idx="8">
                    <c:v>0.19858075075400658</c:v>
                  </c:pt>
                  <c:pt idx="9">
                    <c:v>0.21042118535532267</c:v>
                  </c:pt>
                  <c:pt idx="10">
                    <c:v>8.7934376380965004E-2</c:v>
                  </c:pt>
                  <c:pt idx="11">
                    <c:v>7.7182122575110396E-2</c:v>
                  </c:pt>
                  <c:pt idx="12">
                    <c:v>0.24045226465687675</c:v>
                  </c:pt>
                  <c:pt idx="13">
                    <c:v>6.1352877599222082E-2</c:v>
                  </c:pt>
                  <c:pt idx="14">
                    <c:v>1.4029748640474028E-2</c:v>
                  </c:pt>
                  <c:pt idx="15">
                    <c:v>4.2254328370449519E-3</c:v>
                  </c:pt>
                  <c:pt idx="16">
                    <c:v>8.6656978271161065E-3</c:v>
                  </c:pt>
                  <c:pt idx="17">
                    <c:v>2.9314113051086606E-2</c:v>
                  </c:pt>
                  <c:pt idx="18">
                    <c:v>5.0954576027410136E-3</c:v>
                  </c:pt>
                  <c:pt idx="19">
                    <c:v>1.8741961669937319E-2</c:v>
                  </c:pt>
                </c:numCache>
              </c:numRef>
            </c:minus>
          </c:errBars>
          <c:xVal>
            <c:numRef>
              <c:f>PBC!$A$46:$A$65</c:f>
              <c:numCache>
                <c:formatCode>General</c:formatCode>
                <c:ptCount val="20"/>
                <c:pt idx="0">
                  <c:v>-12</c:v>
                </c:pt>
                <c:pt idx="1">
                  <c:v>-10.0206</c:v>
                </c:pt>
                <c:pt idx="2">
                  <c:v>-9.719569917615642</c:v>
                </c:pt>
                <c:pt idx="3">
                  <c:v>-9.4185399219516608</c:v>
                </c:pt>
                <c:pt idx="4">
                  <c:v>-9.1175099262876795</c:v>
                </c:pt>
                <c:pt idx="5">
                  <c:v>-8.8164799306236983</c:v>
                </c:pt>
                <c:pt idx="6">
                  <c:v>-8.515449934959717</c:v>
                </c:pt>
                <c:pt idx="7">
                  <c:v>-8.2144199392957375</c:v>
                </c:pt>
                <c:pt idx="8">
                  <c:v>-7.9133899436317554</c:v>
                </c:pt>
                <c:pt idx="9">
                  <c:v>-7.6123599479677742</c:v>
                </c:pt>
                <c:pt idx="10">
                  <c:v>-7.3113299523037929</c:v>
                </c:pt>
                <c:pt idx="11">
                  <c:v>-7.0102999566398116</c:v>
                </c:pt>
                <c:pt idx="12">
                  <c:v>-6.7092699609758304</c:v>
                </c:pt>
                <c:pt idx="13">
                  <c:v>-6.4082399653118491</c:v>
                </c:pt>
                <c:pt idx="14">
                  <c:v>-6.1072099696478688</c:v>
                </c:pt>
                <c:pt idx="15">
                  <c:v>-5.8061799739838875</c:v>
                </c:pt>
                <c:pt idx="16">
                  <c:v>-5.5051499783199063</c:v>
                </c:pt>
                <c:pt idx="17">
                  <c:v>-5.204119982655925</c:v>
                </c:pt>
                <c:pt idx="18">
                  <c:v>-4.9030899869919438</c:v>
                </c:pt>
                <c:pt idx="19">
                  <c:v>-4.6020599913279625</c:v>
                </c:pt>
              </c:numCache>
            </c:numRef>
          </c:xVal>
          <c:yVal>
            <c:numRef>
              <c:f>PBC!$B$46:$B$65</c:f>
              <c:numCache>
                <c:formatCode>0.00%</c:formatCode>
                <c:ptCount val="20"/>
                <c:pt idx="0">
                  <c:v>1</c:v>
                </c:pt>
                <c:pt idx="1">
                  <c:v>0.96551895406574884</c:v>
                </c:pt>
                <c:pt idx="2">
                  <c:v>0.90799598447743934</c:v>
                </c:pt>
                <c:pt idx="3">
                  <c:v>0.7322134273209141</c:v>
                </c:pt>
                <c:pt idx="4">
                  <c:v>0.91283771655788948</c:v>
                </c:pt>
                <c:pt idx="5">
                  <c:v>0.87083546316083371</c:v>
                </c:pt>
                <c:pt idx="6">
                  <c:v>1.0662061102670901</c:v>
                </c:pt>
                <c:pt idx="7">
                  <c:v>0.90679203546902487</c:v>
                </c:pt>
                <c:pt idx="8">
                  <c:v>0.89218565644810754</c:v>
                </c:pt>
                <c:pt idx="9">
                  <c:v>0.65532106236984822</c:v>
                </c:pt>
                <c:pt idx="10">
                  <c:v>0.58122084555320175</c:v>
                </c:pt>
                <c:pt idx="11">
                  <c:v>0.757972012153592</c:v>
                </c:pt>
                <c:pt idx="12">
                  <c:v>0.61912590172517945</c:v>
                </c:pt>
                <c:pt idx="13">
                  <c:v>0.17977073917741868</c:v>
                </c:pt>
                <c:pt idx="14">
                  <c:v>3.2206201552142967E-2</c:v>
                </c:pt>
                <c:pt idx="15">
                  <c:v>4.3331554024643733E-2</c:v>
                </c:pt>
                <c:pt idx="16">
                  <c:v>3.6690867067502457E-2</c:v>
                </c:pt>
                <c:pt idx="17">
                  <c:v>-1.6727879050374924E-2</c:v>
                </c:pt>
                <c:pt idx="18">
                  <c:v>2.3421816116552665E-2</c:v>
                </c:pt>
                <c:pt idx="19">
                  <c:v>-6.3741472996192323E-3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13-674B-A1BC-44FB6CCAF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0555144"/>
        <c:axId val="2068238360"/>
      </c:scatterChart>
      <c:valAx>
        <c:axId val="2040555144"/>
        <c:scaling>
          <c:orientation val="minMax"/>
          <c:max val="-4"/>
          <c:min val="-1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M Toyo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DE"/>
          </a:p>
        </c:txPr>
        <c:crossAx val="2068238360"/>
        <c:crosses val="autoZero"/>
        <c:crossBetween val="midCat"/>
        <c:majorUnit val="2"/>
      </c:valAx>
      <c:valAx>
        <c:axId val="2068238360"/>
        <c:scaling>
          <c:orientation val="minMax"/>
          <c:max val="1.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survival</a:t>
                </a:r>
              </a:p>
            </c:rich>
          </c:tx>
          <c:layout>
            <c:manualLayout>
              <c:xMode val="edge"/>
              <c:yMode val="edge"/>
              <c:x val="1.52256577683887E-2"/>
              <c:y val="0.36797279885468898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2040555144"/>
        <c:crossesAt val="-12"/>
        <c:crossBetween val="midCat"/>
        <c:majorUnit val="0.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Helvetica"/>
          <a:cs typeface="Helvetica"/>
        </a:defRPr>
      </a:pPr>
      <a:endParaRPr lang="en-DE"/>
    </a:p>
  </c:txPr>
  <c:printSettings>
    <c:headerFooter/>
    <c:pageMargins b="1" l="0.75" r="0.75" t="1" header="0.5" footer="0.5"/>
    <c:pageSetup paperSize="9" orientation="portrait" horizontalDpi="200" verticalDpi="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535923394191"/>
          <c:y val="7.7824988857524896E-2"/>
          <c:w val="0.75826637054983503"/>
          <c:h val="0.77425744858815704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'T205'!$C$46:$C$65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0.40753356814240416</c:v>
                  </c:pt>
                  <c:pt idx="2">
                    <c:v>0.33257699524071049</c:v>
                  </c:pt>
                  <c:pt idx="3">
                    <c:v>0.2486847105724555</c:v>
                  </c:pt>
                  <c:pt idx="4">
                    <c:v>0.2527859594159183</c:v>
                  </c:pt>
                  <c:pt idx="5">
                    <c:v>0.20121214465036744</c:v>
                  </c:pt>
                  <c:pt idx="6">
                    <c:v>0.19009800386828485</c:v>
                  </c:pt>
                  <c:pt idx="7">
                    <c:v>0.24695691821123378</c:v>
                  </c:pt>
                  <c:pt idx="8">
                    <c:v>0.18456572929750881</c:v>
                  </c:pt>
                  <c:pt idx="9">
                    <c:v>0.19705015997423178</c:v>
                  </c:pt>
                  <c:pt idx="10">
                    <c:v>0.12288457616875355</c:v>
                  </c:pt>
                  <c:pt idx="11">
                    <c:v>0.27906272123836018</c:v>
                  </c:pt>
                  <c:pt idx="12">
                    <c:v>2.8576934718310222E-2</c:v>
                  </c:pt>
                  <c:pt idx="13">
                    <c:v>7.1942518743214154E-2</c:v>
                  </c:pt>
                  <c:pt idx="14">
                    <c:v>3.3758574641071737E-2</c:v>
                  </c:pt>
                  <c:pt idx="15">
                    <c:v>1.6158837673499783E-2</c:v>
                  </c:pt>
                  <c:pt idx="16">
                    <c:v>3.7298849276499145E-3</c:v>
                  </c:pt>
                  <c:pt idx="17">
                    <c:v>2.7644599203503709E-3</c:v>
                  </c:pt>
                  <c:pt idx="18">
                    <c:v>4.0657504180462963E-3</c:v>
                  </c:pt>
                  <c:pt idx="19">
                    <c:v>3.6424119197521654E-3</c:v>
                  </c:pt>
                </c:numCache>
              </c:numRef>
            </c:plus>
            <c:minus>
              <c:numRef>
                <c:f>'T205'!$C$46:$C$65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0.40753356814240416</c:v>
                  </c:pt>
                  <c:pt idx="2">
                    <c:v>0.33257699524071049</c:v>
                  </c:pt>
                  <c:pt idx="3">
                    <c:v>0.2486847105724555</c:v>
                  </c:pt>
                  <c:pt idx="4">
                    <c:v>0.2527859594159183</c:v>
                  </c:pt>
                  <c:pt idx="5">
                    <c:v>0.20121214465036744</c:v>
                  </c:pt>
                  <c:pt idx="6">
                    <c:v>0.19009800386828485</c:v>
                  </c:pt>
                  <c:pt idx="7">
                    <c:v>0.24695691821123378</c:v>
                  </c:pt>
                  <c:pt idx="8">
                    <c:v>0.18456572929750881</c:v>
                  </c:pt>
                  <c:pt idx="9">
                    <c:v>0.19705015997423178</c:v>
                  </c:pt>
                  <c:pt idx="10">
                    <c:v>0.12288457616875355</c:v>
                  </c:pt>
                  <c:pt idx="11">
                    <c:v>0.27906272123836018</c:v>
                  </c:pt>
                  <c:pt idx="12">
                    <c:v>2.8576934718310222E-2</c:v>
                  </c:pt>
                  <c:pt idx="13">
                    <c:v>7.1942518743214154E-2</c:v>
                  </c:pt>
                  <c:pt idx="14">
                    <c:v>3.3758574641071737E-2</c:v>
                  </c:pt>
                  <c:pt idx="15">
                    <c:v>1.6158837673499783E-2</c:v>
                  </c:pt>
                  <c:pt idx="16">
                    <c:v>3.7298849276499145E-3</c:v>
                  </c:pt>
                  <c:pt idx="17">
                    <c:v>2.7644599203503709E-3</c:v>
                  </c:pt>
                  <c:pt idx="18">
                    <c:v>4.0657504180462963E-3</c:v>
                  </c:pt>
                  <c:pt idx="19">
                    <c:v>3.6424119197521654E-3</c:v>
                  </c:pt>
                </c:numCache>
              </c:numRef>
            </c:minus>
          </c:errBars>
          <c:xVal>
            <c:numRef>
              <c:f>'T205'!$A$46:$A$65</c:f>
              <c:numCache>
                <c:formatCode>General</c:formatCode>
                <c:ptCount val="20"/>
                <c:pt idx="0">
                  <c:v>-12</c:v>
                </c:pt>
                <c:pt idx="1">
                  <c:v>-10.0206</c:v>
                </c:pt>
                <c:pt idx="2">
                  <c:v>-9.719569917615642</c:v>
                </c:pt>
                <c:pt idx="3">
                  <c:v>-9.4185399219516608</c:v>
                </c:pt>
                <c:pt idx="4">
                  <c:v>-9.1175099262876795</c:v>
                </c:pt>
                <c:pt idx="5">
                  <c:v>-8.8164799306236983</c:v>
                </c:pt>
                <c:pt idx="6">
                  <c:v>-8.515449934959717</c:v>
                </c:pt>
                <c:pt idx="7">
                  <c:v>-8.2144199392957375</c:v>
                </c:pt>
                <c:pt idx="8">
                  <c:v>-7.9133899436317554</c:v>
                </c:pt>
                <c:pt idx="9">
                  <c:v>-7.6123599479677742</c:v>
                </c:pt>
                <c:pt idx="10">
                  <c:v>-7.3113299523037929</c:v>
                </c:pt>
                <c:pt idx="11">
                  <c:v>-7.0102999566398116</c:v>
                </c:pt>
                <c:pt idx="12">
                  <c:v>-6.7092699609758304</c:v>
                </c:pt>
                <c:pt idx="13">
                  <c:v>-6.4082399653118491</c:v>
                </c:pt>
                <c:pt idx="14">
                  <c:v>-6.1072099696478688</c:v>
                </c:pt>
                <c:pt idx="15">
                  <c:v>-5.8061799739838875</c:v>
                </c:pt>
                <c:pt idx="16">
                  <c:v>-5.5051499783199063</c:v>
                </c:pt>
                <c:pt idx="17">
                  <c:v>-5.204119982655925</c:v>
                </c:pt>
                <c:pt idx="18">
                  <c:v>-4.9030899869919438</c:v>
                </c:pt>
                <c:pt idx="19">
                  <c:v>-4.6020599913279625</c:v>
                </c:pt>
              </c:numCache>
            </c:numRef>
          </c:xVal>
          <c:yVal>
            <c:numRef>
              <c:f>'T205'!$B$46:$B$65</c:f>
              <c:numCache>
                <c:formatCode>0.00%</c:formatCode>
                <c:ptCount val="20"/>
                <c:pt idx="0">
                  <c:v>1</c:v>
                </c:pt>
                <c:pt idx="1">
                  <c:v>0.56917389690778208</c:v>
                </c:pt>
                <c:pt idx="2">
                  <c:v>1.2074145116292738</c:v>
                </c:pt>
                <c:pt idx="3">
                  <c:v>1.1138007004087978</c:v>
                </c:pt>
                <c:pt idx="4">
                  <c:v>1.0727501241062567</c:v>
                </c:pt>
                <c:pt idx="5">
                  <c:v>1.1385933726023916</c:v>
                </c:pt>
                <c:pt idx="6">
                  <c:v>1.034353521198248</c:v>
                </c:pt>
                <c:pt idx="7">
                  <c:v>1.0081704307704511</c:v>
                </c:pt>
                <c:pt idx="8">
                  <c:v>1.0491790635490086</c:v>
                </c:pt>
                <c:pt idx="9">
                  <c:v>0.82068735688795569</c:v>
                </c:pt>
                <c:pt idx="10">
                  <c:v>1.2058841537846312</c:v>
                </c:pt>
                <c:pt idx="11">
                  <c:v>1.4215156866944429</c:v>
                </c:pt>
                <c:pt idx="12">
                  <c:v>1.1471498931178667</c:v>
                </c:pt>
                <c:pt idx="13">
                  <c:v>0.57610907575274084</c:v>
                </c:pt>
                <c:pt idx="14">
                  <c:v>8.6163813355163502E-2</c:v>
                </c:pt>
                <c:pt idx="15">
                  <c:v>-7.6423840180958489E-3</c:v>
                </c:pt>
                <c:pt idx="16">
                  <c:v>4.4042785929828456E-4</c:v>
                </c:pt>
                <c:pt idx="17">
                  <c:v>-4.6538283769469299E-3</c:v>
                </c:pt>
                <c:pt idx="18">
                  <c:v>-1.7154872346873309E-3</c:v>
                </c:pt>
                <c:pt idx="19">
                  <c:v>4.2506768479290604E-3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59-5949-90F1-6751E9D5D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633304"/>
        <c:axId val="2113697832"/>
      </c:scatterChart>
      <c:valAx>
        <c:axId val="2075633304"/>
        <c:scaling>
          <c:orientation val="minMax"/>
          <c:max val="-4"/>
          <c:min val="-1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M Toyo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DE"/>
          </a:p>
        </c:txPr>
        <c:crossAx val="2113697832"/>
        <c:crosses val="autoZero"/>
        <c:crossBetween val="midCat"/>
        <c:majorUnit val="2"/>
      </c:valAx>
      <c:valAx>
        <c:axId val="2113697832"/>
        <c:scaling>
          <c:orientation val="minMax"/>
          <c:max val="1.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survival</a:t>
                </a:r>
              </a:p>
            </c:rich>
          </c:tx>
          <c:layout>
            <c:manualLayout>
              <c:xMode val="edge"/>
              <c:yMode val="edge"/>
              <c:x val="1.52256577683887E-2"/>
              <c:y val="0.36797279885468898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2075633304"/>
        <c:crossesAt val="-12"/>
        <c:crossBetween val="midCat"/>
        <c:majorUnit val="0.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Helvetica"/>
          <a:cs typeface="Helvetica"/>
        </a:defRPr>
      </a:pPr>
      <a:endParaRPr lang="en-DE"/>
    </a:p>
  </c:txPr>
  <c:printSettings>
    <c:headerFooter/>
    <c:pageMargins b="1" l="0.75" r="0.75" t="1" header="0.5" footer="0.5"/>
    <c:pageSetup paperSize="9" orientation="portrait" horizontalDpi="200" verticalDpi="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45</xdr:row>
      <xdr:rowOff>12700</xdr:rowOff>
    </xdr:from>
    <xdr:to>
      <xdr:col>16</xdr:col>
      <xdr:colOff>127000</xdr:colOff>
      <xdr:row>67</xdr:row>
      <xdr:rowOff>127000</xdr:rowOff>
    </xdr:to>
    <xdr:graphicFrame macro="">
      <xdr:nvGraphicFramePr>
        <xdr:cNvPr id="1065" name="Chart 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635000</xdr:colOff>
      <xdr:row>44</xdr:row>
      <xdr:rowOff>12700</xdr:rowOff>
    </xdr:from>
    <xdr:to>
      <xdr:col>15</xdr:col>
      <xdr:colOff>457200</xdr:colOff>
      <xdr:row>66</xdr:row>
      <xdr:rowOff>127000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43</xdr:row>
      <xdr:rowOff>127000</xdr:rowOff>
    </xdr:from>
    <xdr:to>
      <xdr:col>15</xdr:col>
      <xdr:colOff>609600</xdr:colOff>
      <xdr:row>66</xdr:row>
      <xdr:rowOff>88900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457200</xdr:colOff>
      <xdr:row>44</xdr:row>
      <xdr:rowOff>25400</xdr:rowOff>
    </xdr:from>
    <xdr:to>
      <xdr:col>15</xdr:col>
      <xdr:colOff>279400</xdr:colOff>
      <xdr:row>66</xdr:row>
      <xdr:rowOff>139700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43</xdr:row>
      <xdr:rowOff>139700</xdr:rowOff>
    </xdr:from>
    <xdr:to>
      <xdr:col>15</xdr:col>
      <xdr:colOff>393700</xdr:colOff>
      <xdr:row>66</xdr:row>
      <xdr:rowOff>101600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65"/>
  <sheetViews>
    <sheetView topLeftCell="A3" workbookViewId="0">
      <selection activeCell="U22" sqref="U22"/>
    </sheetView>
  </sheetViews>
  <sheetFormatPr baseColWidth="10" defaultColWidth="8.83203125" defaultRowHeight="13" x14ac:dyDescent="0.15"/>
  <cols>
    <col min="1" max="1" width="12.1640625" bestFit="1" customWidth="1"/>
    <col min="2" max="2" width="9.1640625" customWidth="1"/>
    <col min="7" max="7" width="8.83203125" customWidth="1"/>
    <col min="20" max="20" width="8.83203125" customWidth="1"/>
  </cols>
  <sheetData>
    <row r="2" spans="1:21" ht="18" x14ac:dyDescent="0.2">
      <c r="A2" s="6" t="s">
        <v>11</v>
      </c>
    </row>
    <row r="5" spans="1:21" x14ac:dyDescent="0.15">
      <c r="A5" s="1" t="s">
        <v>0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2</v>
      </c>
      <c r="M5" s="1">
        <v>3</v>
      </c>
      <c r="N5" s="1">
        <v>4</v>
      </c>
      <c r="O5" s="1">
        <v>5</v>
      </c>
      <c r="P5" s="1">
        <v>6</v>
      </c>
      <c r="Q5" s="1">
        <v>7</v>
      </c>
      <c r="R5" s="1">
        <v>8</v>
      </c>
      <c r="S5" s="1">
        <v>9</v>
      </c>
      <c r="T5" s="1">
        <v>10</v>
      </c>
      <c r="U5" s="1">
        <v>11</v>
      </c>
    </row>
    <row r="6" spans="1:21" x14ac:dyDescent="0.15">
      <c r="A6" s="1" t="s">
        <v>1</v>
      </c>
      <c r="B6">
        <v>4069</v>
      </c>
      <c r="C6">
        <v>3895</v>
      </c>
      <c r="D6">
        <v>4093</v>
      </c>
      <c r="E6">
        <v>4326</v>
      </c>
      <c r="F6">
        <v>7945</v>
      </c>
      <c r="G6">
        <v>20417</v>
      </c>
      <c r="H6">
        <v>21674</v>
      </c>
      <c r="I6">
        <v>23817</v>
      </c>
      <c r="J6">
        <v>24045</v>
      </c>
      <c r="K6">
        <v>33703</v>
      </c>
      <c r="L6">
        <v>23520</v>
      </c>
      <c r="M6">
        <v>21790</v>
      </c>
      <c r="N6">
        <v>21171</v>
      </c>
      <c r="O6">
        <v>23049</v>
      </c>
      <c r="P6">
        <v>33384</v>
      </c>
      <c r="Q6">
        <v>21273</v>
      </c>
      <c r="R6">
        <v>29266</v>
      </c>
      <c r="S6">
        <v>22278</v>
      </c>
      <c r="T6">
        <v>25364</v>
      </c>
      <c r="U6">
        <v>27854</v>
      </c>
    </row>
    <row r="7" spans="1:21" x14ac:dyDescent="0.15">
      <c r="A7" s="1" t="s">
        <v>2</v>
      </c>
      <c r="B7">
        <v>4005</v>
      </c>
      <c r="C7">
        <v>4059</v>
      </c>
      <c r="D7">
        <v>4053</v>
      </c>
      <c r="E7">
        <v>4319</v>
      </c>
      <c r="F7">
        <v>8644</v>
      </c>
      <c r="G7">
        <v>21317</v>
      </c>
      <c r="H7">
        <v>23614</v>
      </c>
      <c r="I7">
        <v>23500</v>
      </c>
      <c r="J7">
        <v>33979</v>
      </c>
      <c r="K7">
        <v>22886</v>
      </c>
      <c r="L7">
        <v>19428</v>
      </c>
      <c r="M7">
        <v>19520</v>
      </c>
      <c r="N7">
        <v>20571</v>
      </c>
      <c r="O7">
        <v>21478</v>
      </c>
      <c r="P7">
        <v>22208</v>
      </c>
      <c r="Q7">
        <v>20586</v>
      </c>
      <c r="R7">
        <v>20971</v>
      </c>
      <c r="S7">
        <v>18111</v>
      </c>
      <c r="T7">
        <v>21081</v>
      </c>
      <c r="U7">
        <v>20978</v>
      </c>
    </row>
    <row r="8" spans="1:21" x14ac:dyDescent="0.15">
      <c r="A8" s="1" t="s">
        <v>3</v>
      </c>
      <c r="B8">
        <v>3945</v>
      </c>
      <c r="C8">
        <v>4019</v>
      </c>
      <c r="D8">
        <v>4190</v>
      </c>
      <c r="E8">
        <v>4338</v>
      </c>
      <c r="F8">
        <v>10939</v>
      </c>
      <c r="G8">
        <v>16786</v>
      </c>
      <c r="H8">
        <v>30529</v>
      </c>
      <c r="I8">
        <v>23744</v>
      </c>
      <c r="J8">
        <v>31471</v>
      </c>
      <c r="K8">
        <v>32744</v>
      </c>
      <c r="L8">
        <v>17818</v>
      </c>
      <c r="M8">
        <v>19961</v>
      </c>
      <c r="N8">
        <v>21463</v>
      </c>
      <c r="O8">
        <v>19277</v>
      </c>
      <c r="P8">
        <v>20413</v>
      </c>
      <c r="Q8">
        <v>21667</v>
      </c>
      <c r="R8">
        <v>21895</v>
      </c>
      <c r="S8">
        <v>25746</v>
      </c>
      <c r="T8">
        <v>21319</v>
      </c>
      <c r="U8">
        <v>24985</v>
      </c>
    </row>
    <row r="9" spans="1:21" x14ac:dyDescent="0.15">
      <c r="A9" s="1" t="s">
        <v>4</v>
      </c>
    </row>
    <row r="10" spans="1:21" x14ac:dyDescent="0.15">
      <c r="A10" s="1" t="s">
        <v>5</v>
      </c>
    </row>
    <row r="11" spans="1:21" x14ac:dyDescent="0.15">
      <c r="A11" s="1" t="s">
        <v>6</v>
      </c>
      <c r="B11">
        <v>3908</v>
      </c>
      <c r="C11">
        <v>3943</v>
      </c>
      <c r="D11">
        <v>4095</v>
      </c>
      <c r="E11">
        <v>4090</v>
      </c>
      <c r="F11">
        <v>4012</v>
      </c>
      <c r="G11">
        <v>4073</v>
      </c>
      <c r="H11">
        <v>4079</v>
      </c>
      <c r="I11">
        <v>4094</v>
      </c>
      <c r="J11">
        <v>4047</v>
      </c>
      <c r="K11">
        <v>4070</v>
      </c>
      <c r="L11">
        <v>4120</v>
      </c>
      <c r="M11">
        <v>4101</v>
      </c>
      <c r="N11">
        <v>4122</v>
      </c>
      <c r="O11">
        <v>4115</v>
      </c>
      <c r="P11">
        <v>3919</v>
      </c>
      <c r="Q11">
        <v>3900</v>
      </c>
      <c r="R11">
        <v>4042</v>
      </c>
      <c r="S11">
        <v>4033</v>
      </c>
      <c r="T11">
        <v>4003</v>
      </c>
      <c r="U11">
        <v>4004</v>
      </c>
    </row>
    <row r="14" spans="1:21" x14ac:dyDescent="0.15">
      <c r="A14" s="5" t="s">
        <v>8</v>
      </c>
      <c r="B14" s="5"/>
    </row>
    <row r="15" spans="1:21" x14ac:dyDescent="0.15">
      <c r="B15">
        <f>B6-$B$11</f>
        <v>161</v>
      </c>
      <c r="C15">
        <f>C6-$C$11</f>
        <v>-48</v>
      </c>
      <c r="D15">
        <f>D6-$D$11</f>
        <v>-2</v>
      </c>
      <c r="E15">
        <f>E6-$E$11</f>
        <v>236</v>
      </c>
      <c r="F15">
        <f>F6-$F$11</f>
        <v>3933</v>
      </c>
      <c r="G15">
        <f>G6-$G$11</f>
        <v>16344</v>
      </c>
      <c r="H15">
        <f>H6-$H$11</f>
        <v>17595</v>
      </c>
      <c r="I15">
        <f>I6-$I$11</f>
        <v>19723</v>
      </c>
      <c r="J15">
        <f>J6-$J$11</f>
        <v>19998</v>
      </c>
      <c r="K15">
        <f>K6-$K$11</f>
        <v>29633</v>
      </c>
      <c r="L15">
        <f>L6-$L$11</f>
        <v>19400</v>
      </c>
      <c r="M15">
        <f>M6-$M$11</f>
        <v>17689</v>
      </c>
      <c r="N15">
        <f>N6-$N$11</f>
        <v>17049</v>
      </c>
      <c r="O15">
        <f>O6-$O$11</f>
        <v>18934</v>
      </c>
      <c r="P15">
        <f>P6-$P$11</f>
        <v>29465</v>
      </c>
      <c r="Q15">
        <f>Q6-$Q$11</f>
        <v>17373</v>
      </c>
      <c r="R15">
        <f>R6-$R$11</f>
        <v>25224</v>
      </c>
      <c r="S15">
        <f>S6-$S$11</f>
        <v>18245</v>
      </c>
      <c r="T15">
        <f>T6-$T$11</f>
        <v>21361</v>
      </c>
      <c r="U15">
        <f>U6-$U$11</f>
        <v>23850</v>
      </c>
    </row>
    <row r="16" spans="1:21" x14ac:dyDescent="0.15">
      <c r="B16">
        <f t="shared" ref="B16:B17" si="0">B7-$B$11</f>
        <v>97</v>
      </c>
      <c r="C16">
        <f t="shared" ref="C16:C17" si="1">C7-$C$11</f>
        <v>116</v>
      </c>
      <c r="D16">
        <f t="shared" ref="D16:D17" si="2">D7-$D$11</f>
        <v>-42</v>
      </c>
      <c r="E16">
        <f t="shared" ref="E16:E17" si="3">E7-$E$11</f>
        <v>229</v>
      </c>
      <c r="F16">
        <f t="shared" ref="F16:F17" si="4">F7-$F$11</f>
        <v>4632</v>
      </c>
      <c r="G16">
        <f t="shared" ref="G16:G17" si="5">G7-$G$11</f>
        <v>17244</v>
      </c>
      <c r="H16">
        <f t="shared" ref="H16:H17" si="6">H7-$H$11</f>
        <v>19535</v>
      </c>
      <c r="I16">
        <f t="shared" ref="I16:I17" si="7">I7-$I$11</f>
        <v>19406</v>
      </c>
      <c r="J16">
        <f t="shared" ref="J16:J17" si="8">J7-$J$11</f>
        <v>29932</v>
      </c>
      <c r="K16">
        <f t="shared" ref="K16:K17" si="9">K7-$K$11</f>
        <v>18816</v>
      </c>
      <c r="L16">
        <f t="shared" ref="L16:L17" si="10">L7-$L$11</f>
        <v>15308</v>
      </c>
      <c r="M16">
        <f t="shared" ref="M16:M17" si="11">M7-$M$11</f>
        <v>15419</v>
      </c>
      <c r="N16">
        <f t="shared" ref="N16:N17" si="12">N7-$N$11</f>
        <v>16449</v>
      </c>
      <c r="O16">
        <f t="shared" ref="O16:O17" si="13">O7-$O$11</f>
        <v>17363</v>
      </c>
      <c r="P16">
        <f t="shared" ref="P16:P17" si="14">P7-$P$11</f>
        <v>18289</v>
      </c>
      <c r="Q16">
        <f t="shared" ref="Q16:Q17" si="15">Q7-$Q$11</f>
        <v>16686</v>
      </c>
      <c r="R16">
        <f t="shared" ref="R16:R17" si="16">R7-$R$11</f>
        <v>16929</v>
      </c>
      <c r="S16">
        <f t="shared" ref="S16:S17" si="17">S7-$S$11</f>
        <v>14078</v>
      </c>
      <c r="T16">
        <f t="shared" ref="T16:T17" si="18">T7-$T$11</f>
        <v>17078</v>
      </c>
      <c r="U16">
        <f t="shared" ref="U16:U17" si="19">U7-$U$11</f>
        <v>16974</v>
      </c>
    </row>
    <row r="17" spans="1:21" x14ac:dyDescent="0.15">
      <c r="B17">
        <f t="shared" si="0"/>
        <v>37</v>
      </c>
      <c r="C17">
        <f t="shared" si="1"/>
        <v>76</v>
      </c>
      <c r="D17">
        <f t="shared" si="2"/>
        <v>95</v>
      </c>
      <c r="E17">
        <f t="shared" si="3"/>
        <v>248</v>
      </c>
      <c r="F17">
        <f t="shared" si="4"/>
        <v>6927</v>
      </c>
      <c r="G17">
        <f t="shared" si="5"/>
        <v>12713</v>
      </c>
      <c r="H17">
        <f t="shared" si="6"/>
        <v>26450</v>
      </c>
      <c r="I17">
        <f t="shared" si="7"/>
        <v>19650</v>
      </c>
      <c r="J17">
        <f t="shared" si="8"/>
        <v>27424</v>
      </c>
      <c r="K17">
        <f t="shared" si="9"/>
        <v>28674</v>
      </c>
      <c r="L17">
        <f t="shared" si="10"/>
        <v>13698</v>
      </c>
      <c r="M17">
        <f t="shared" si="11"/>
        <v>15860</v>
      </c>
      <c r="N17">
        <f t="shared" si="12"/>
        <v>17341</v>
      </c>
      <c r="O17">
        <f t="shared" si="13"/>
        <v>15162</v>
      </c>
      <c r="P17">
        <f t="shared" si="14"/>
        <v>16494</v>
      </c>
      <c r="Q17">
        <f t="shared" si="15"/>
        <v>17767</v>
      </c>
      <c r="R17">
        <f t="shared" si="16"/>
        <v>17853</v>
      </c>
      <c r="S17">
        <f t="shared" si="17"/>
        <v>21713</v>
      </c>
      <c r="T17">
        <f t="shared" si="18"/>
        <v>17316</v>
      </c>
      <c r="U17">
        <f t="shared" si="19"/>
        <v>20981</v>
      </c>
    </row>
    <row r="20" spans="1:21" x14ac:dyDescent="0.15">
      <c r="A20" s="5" t="s">
        <v>12</v>
      </c>
    </row>
    <row r="21" spans="1:21" x14ac:dyDescent="0.15">
      <c r="A21" t="s">
        <v>9</v>
      </c>
      <c r="B21">
        <v>25</v>
      </c>
      <c r="C21">
        <f t="shared" ref="C21:T21" si="20">B21/2</f>
        <v>12.5</v>
      </c>
      <c r="D21">
        <f t="shared" si="20"/>
        <v>6.25</v>
      </c>
      <c r="E21">
        <f t="shared" si="20"/>
        <v>3.125</v>
      </c>
      <c r="F21">
        <f t="shared" si="20"/>
        <v>1.5625</v>
      </c>
      <c r="G21">
        <f t="shared" si="20"/>
        <v>0.78125</v>
      </c>
      <c r="H21">
        <f t="shared" si="20"/>
        <v>0.390625</v>
      </c>
      <c r="I21" s="4">
        <f t="shared" si="20"/>
        <v>0.1953125</v>
      </c>
      <c r="J21" s="4">
        <f t="shared" si="20"/>
        <v>9.765625E-2</v>
      </c>
      <c r="K21" s="4">
        <f t="shared" si="20"/>
        <v>4.8828125E-2</v>
      </c>
      <c r="L21" s="4">
        <f t="shared" si="20"/>
        <v>2.44140625E-2</v>
      </c>
      <c r="M21">
        <f t="shared" si="20"/>
        <v>1.220703125E-2</v>
      </c>
      <c r="N21">
        <f t="shared" si="20"/>
        <v>6.103515625E-3</v>
      </c>
      <c r="O21">
        <f t="shared" si="20"/>
        <v>3.0517578125E-3</v>
      </c>
      <c r="P21">
        <f t="shared" si="20"/>
        <v>1.52587890625E-3</v>
      </c>
      <c r="Q21">
        <f t="shared" si="20"/>
        <v>7.62939453125E-4</v>
      </c>
      <c r="R21">
        <f t="shared" si="20"/>
        <v>3.814697265625E-4</v>
      </c>
      <c r="S21">
        <f t="shared" si="20"/>
        <v>1.9073486328125E-4</v>
      </c>
      <c r="T21">
        <f t="shared" si="20"/>
        <v>9.5367431640625E-5</v>
      </c>
      <c r="U21" s="2">
        <v>9.9999999999999995E-7</v>
      </c>
    </row>
    <row r="23" spans="1:21" x14ac:dyDescent="0.15">
      <c r="A23" t="s">
        <v>10</v>
      </c>
      <c r="B23">
        <f>B21/1000000</f>
        <v>2.5000000000000001E-5</v>
      </c>
      <c r="C23">
        <f t="shared" ref="C23:U23" si="21">C21/1000000</f>
        <v>1.2500000000000001E-5</v>
      </c>
      <c r="D23">
        <f t="shared" si="21"/>
        <v>6.2500000000000003E-6</v>
      </c>
      <c r="E23">
        <f t="shared" si="21"/>
        <v>3.1250000000000001E-6</v>
      </c>
      <c r="F23">
        <f t="shared" si="21"/>
        <v>1.5625000000000001E-6</v>
      </c>
      <c r="G23">
        <f t="shared" si="21"/>
        <v>7.8125000000000004E-7</v>
      </c>
      <c r="H23">
        <f t="shared" si="21"/>
        <v>3.9062500000000002E-7</v>
      </c>
      <c r="I23">
        <f t="shared" si="21"/>
        <v>1.9531250000000001E-7</v>
      </c>
      <c r="J23">
        <f t="shared" si="21"/>
        <v>9.7656250000000005E-8</v>
      </c>
      <c r="K23">
        <f t="shared" si="21"/>
        <v>4.8828125000000002E-8</v>
      </c>
      <c r="L23">
        <f t="shared" si="21"/>
        <v>2.4414062500000001E-8</v>
      </c>
      <c r="M23">
        <f t="shared" si="21"/>
        <v>1.2207031250000001E-8</v>
      </c>
      <c r="N23">
        <f t="shared" si="21"/>
        <v>6.1035156250000003E-9</v>
      </c>
      <c r="O23">
        <f t="shared" si="21"/>
        <v>3.0517578125000001E-9</v>
      </c>
      <c r="P23">
        <f t="shared" si="21"/>
        <v>1.5258789062500001E-9</v>
      </c>
      <c r="Q23">
        <f t="shared" si="21"/>
        <v>7.6293945312500004E-10</v>
      </c>
      <c r="R23">
        <f t="shared" si="21"/>
        <v>3.8146972656250002E-10</v>
      </c>
      <c r="S23">
        <f t="shared" si="21"/>
        <v>1.9073486328125001E-10</v>
      </c>
      <c r="T23">
        <f t="shared" si="21"/>
        <v>9.5367431640625005E-11</v>
      </c>
      <c r="U23">
        <f t="shared" si="21"/>
        <v>9.9999999999999998E-13</v>
      </c>
    </row>
    <row r="25" spans="1:21" x14ac:dyDescent="0.15">
      <c r="A25" t="s">
        <v>14</v>
      </c>
      <c r="B25">
        <f>LOG10(B23)</f>
        <v>-4.6020599913279625</v>
      </c>
      <c r="C25">
        <f t="shared" ref="C25:U25" si="22">LOG10(C23)</f>
        <v>-4.9030899869919438</v>
      </c>
      <c r="D25">
        <f t="shared" si="22"/>
        <v>-5.204119982655925</v>
      </c>
      <c r="E25">
        <f t="shared" si="22"/>
        <v>-5.5051499783199063</v>
      </c>
      <c r="F25">
        <f t="shared" si="22"/>
        <v>-5.8061799739838875</v>
      </c>
      <c r="G25">
        <f t="shared" si="22"/>
        <v>-6.1072099696478688</v>
      </c>
      <c r="H25">
        <f t="shared" si="22"/>
        <v>-6.4082399653118491</v>
      </c>
      <c r="I25">
        <f t="shared" si="22"/>
        <v>-6.7092699609758304</v>
      </c>
      <c r="J25">
        <f t="shared" si="22"/>
        <v>-7.0102999566398116</v>
      </c>
      <c r="K25">
        <f t="shared" si="22"/>
        <v>-7.3113299523037929</v>
      </c>
      <c r="L25">
        <f t="shared" si="22"/>
        <v>-7.6123599479677742</v>
      </c>
      <c r="M25">
        <f t="shared" si="22"/>
        <v>-7.9133899436317554</v>
      </c>
      <c r="N25">
        <f t="shared" si="22"/>
        <v>-8.2144199392957375</v>
      </c>
      <c r="O25">
        <f t="shared" si="22"/>
        <v>-8.515449934959717</v>
      </c>
      <c r="P25">
        <f t="shared" si="22"/>
        <v>-8.8164799306236983</v>
      </c>
      <c r="Q25">
        <f t="shared" si="22"/>
        <v>-9.1175099262876795</v>
      </c>
      <c r="R25">
        <f t="shared" si="22"/>
        <v>-9.4185399219516608</v>
      </c>
      <c r="S25">
        <f t="shared" si="22"/>
        <v>-9.719569917615642</v>
      </c>
      <c r="T25">
        <f t="shared" si="22"/>
        <v>-10.020599913279623</v>
      </c>
      <c r="U25">
        <f t="shared" si="22"/>
        <v>-12</v>
      </c>
    </row>
    <row r="29" spans="1:21" x14ac:dyDescent="0.15">
      <c r="A29" s="5" t="s">
        <v>18</v>
      </c>
    </row>
    <row r="30" spans="1:21" x14ac:dyDescent="0.15">
      <c r="B30" s="3">
        <f t="shared" ref="B30:U30" si="23">B15/$U$15</f>
        <v>6.7505241090146748E-3</v>
      </c>
      <c r="C30" s="3">
        <f t="shared" si="23"/>
        <v>-2.0125786163522012E-3</v>
      </c>
      <c r="D30" s="3">
        <f t="shared" si="23"/>
        <v>-8.3857442348008382E-5</v>
      </c>
      <c r="E30" s="3">
        <f t="shared" si="23"/>
        <v>9.8951781970649903E-3</v>
      </c>
      <c r="F30" s="3">
        <f t="shared" si="23"/>
        <v>0.16490566037735849</v>
      </c>
      <c r="G30" s="3">
        <f t="shared" si="23"/>
        <v>0.68528301886792453</v>
      </c>
      <c r="H30" s="3">
        <f t="shared" si="23"/>
        <v>0.73773584905660372</v>
      </c>
      <c r="I30" s="3">
        <f t="shared" si="23"/>
        <v>0.82696016771488468</v>
      </c>
      <c r="J30" s="3">
        <f t="shared" si="23"/>
        <v>0.83849056603773586</v>
      </c>
      <c r="K30" s="3">
        <f t="shared" si="23"/>
        <v>1.2424737945492663</v>
      </c>
      <c r="L30" s="3">
        <f t="shared" si="23"/>
        <v>0.81341719077568131</v>
      </c>
      <c r="M30" s="3">
        <f t="shared" si="23"/>
        <v>0.74167714884696012</v>
      </c>
      <c r="N30" s="3">
        <f t="shared" si="23"/>
        <v>0.71484276729559748</v>
      </c>
      <c r="O30" s="3">
        <f t="shared" si="23"/>
        <v>0.79387840670859544</v>
      </c>
      <c r="P30" s="3">
        <f t="shared" si="23"/>
        <v>1.2354297693920335</v>
      </c>
      <c r="Q30" s="3">
        <f t="shared" si="23"/>
        <v>0.72842767295597488</v>
      </c>
      <c r="R30" s="3">
        <f t="shared" si="23"/>
        <v>1.0576100628930818</v>
      </c>
      <c r="S30" s="3">
        <f t="shared" si="23"/>
        <v>0.76498951781970648</v>
      </c>
      <c r="T30" s="3">
        <f t="shared" si="23"/>
        <v>0.89563941299790362</v>
      </c>
      <c r="U30" s="3">
        <f t="shared" si="23"/>
        <v>1</v>
      </c>
    </row>
    <row r="31" spans="1:21" x14ac:dyDescent="0.15">
      <c r="B31" s="3">
        <f t="shared" ref="B31:U31" si="24">B16/$U$16</f>
        <v>5.7146223636149402E-3</v>
      </c>
      <c r="C31" s="3">
        <f t="shared" si="24"/>
        <v>6.8339813832920936E-3</v>
      </c>
      <c r="D31" s="3">
        <f t="shared" si="24"/>
        <v>-2.4743725698126548E-3</v>
      </c>
      <c r="E31" s="3">
        <f t="shared" si="24"/>
        <v>1.3491221868740426E-2</v>
      </c>
      <c r="F31" s="3">
        <f t="shared" si="24"/>
        <v>0.27288794627076707</v>
      </c>
      <c r="G31" s="3">
        <f t="shared" si="24"/>
        <v>1.0159066808059385</v>
      </c>
      <c r="H31" s="3">
        <f t="shared" si="24"/>
        <v>1.1508778131259574</v>
      </c>
      <c r="I31" s="3">
        <f t="shared" si="24"/>
        <v>1.1432779545186755</v>
      </c>
      <c r="J31" s="3">
        <f t="shared" si="24"/>
        <v>1.7634028514198186</v>
      </c>
      <c r="K31" s="3">
        <f t="shared" si="24"/>
        <v>1.1085189112760694</v>
      </c>
      <c r="L31" s="3">
        <f t="shared" si="24"/>
        <v>0.90184988806409805</v>
      </c>
      <c r="M31" s="3">
        <f t="shared" si="24"/>
        <v>0.90838930128431716</v>
      </c>
      <c r="N31" s="3">
        <f t="shared" si="24"/>
        <v>0.96907034287734184</v>
      </c>
      <c r="O31" s="3">
        <f t="shared" si="24"/>
        <v>1.0229174030870742</v>
      </c>
      <c r="P31" s="3">
        <f t="shared" si="24"/>
        <v>1.077471426888182</v>
      </c>
      <c r="Q31" s="3">
        <f t="shared" si="24"/>
        <v>0.98303287380699889</v>
      </c>
      <c r="R31" s="3">
        <f t="shared" si="24"/>
        <v>0.99734888653234355</v>
      </c>
      <c r="S31" s="3">
        <f t="shared" si="24"/>
        <v>0.82938611994815603</v>
      </c>
      <c r="T31" s="3">
        <f t="shared" si="24"/>
        <v>1.006127017791917</v>
      </c>
      <c r="U31" s="3">
        <f t="shared" si="24"/>
        <v>1</v>
      </c>
    </row>
    <row r="32" spans="1:21" x14ac:dyDescent="0.15">
      <c r="B32" s="3">
        <f t="shared" ref="B32:U32" si="25">B17/$U$17</f>
        <v>1.7635003098041085E-3</v>
      </c>
      <c r="C32" s="3">
        <f t="shared" si="25"/>
        <v>3.6223249606787094E-3</v>
      </c>
      <c r="D32" s="3">
        <f t="shared" si="25"/>
        <v>4.5279062008483865E-3</v>
      </c>
      <c r="E32" s="3">
        <f t="shared" si="25"/>
        <v>1.1820218292741052E-2</v>
      </c>
      <c r="F32" s="3">
        <f t="shared" si="25"/>
        <v>0.33015585529765024</v>
      </c>
      <c r="G32" s="3">
        <f t="shared" si="25"/>
        <v>0.60592917401458457</v>
      </c>
      <c r="H32" s="3">
        <f t="shared" si="25"/>
        <v>1.2606644106572613</v>
      </c>
      <c r="I32" s="3">
        <f t="shared" si="25"/>
        <v>0.93656165101758737</v>
      </c>
      <c r="J32" s="3">
        <f t="shared" si="25"/>
        <v>1.307087364758591</v>
      </c>
      <c r="K32" s="3">
        <f t="shared" si="25"/>
        <v>1.3666650779276488</v>
      </c>
      <c r="L32" s="3">
        <f t="shared" si="25"/>
        <v>0.65287641199180213</v>
      </c>
      <c r="M32" s="3">
        <f t="shared" si="25"/>
        <v>0.75592202468900438</v>
      </c>
      <c r="N32" s="3">
        <f t="shared" si="25"/>
        <v>0.82650969925170392</v>
      </c>
      <c r="O32" s="3">
        <f t="shared" si="25"/>
        <v>0.72265382965540248</v>
      </c>
      <c r="P32" s="3">
        <f t="shared" si="25"/>
        <v>0.78613984080835042</v>
      </c>
      <c r="Q32" s="3">
        <f t="shared" si="25"/>
        <v>0.84681378389971884</v>
      </c>
      <c r="R32" s="3">
        <f t="shared" si="25"/>
        <v>0.85091273056575001</v>
      </c>
      <c r="S32" s="3">
        <f t="shared" si="25"/>
        <v>1.0348887088318002</v>
      </c>
      <c r="T32" s="3">
        <f t="shared" si="25"/>
        <v>0.82531814498832279</v>
      </c>
      <c r="U32" s="3">
        <f t="shared" si="25"/>
        <v>1</v>
      </c>
    </row>
    <row r="33" spans="1:2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5" spans="1:21" x14ac:dyDescent="0.15">
      <c r="A35" s="5" t="s">
        <v>15</v>
      </c>
    </row>
    <row r="36" spans="1:21" x14ac:dyDescent="0.15">
      <c r="B36" s="3">
        <f t="shared" ref="B36:U36" si="26">AVERAGE(B30:B32)</f>
        <v>4.7428822608112419E-3</v>
      </c>
      <c r="C36" s="3">
        <f t="shared" si="26"/>
        <v>2.8145759092062009E-3</v>
      </c>
      <c r="D36" s="3">
        <f t="shared" si="26"/>
        <v>6.5655872956257454E-4</v>
      </c>
      <c r="E36" s="3">
        <f t="shared" si="26"/>
        <v>1.1735539452848824E-2</v>
      </c>
      <c r="F36" s="3">
        <f t="shared" si="26"/>
        <v>0.25598315398192528</v>
      </c>
      <c r="G36" s="3">
        <f t="shared" si="26"/>
        <v>0.76903962456281594</v>
      </c>
      <c r="H36" s="3">
        <f t="shared" si="26"/>
        <v>1.0497593576132742</v>
      </c>
      <c r="I36" s="3">
        <f t="shared" si="26"/>
        <v>0.96893325775038264</v>
      </c>
      <c r="J36" s="3">
        <f t="shared" si="26"/>
        <v>1.3029935940720485</v>
      </c>
      <c r="K36" s="3">
        <f t="shared" si="26"/>
        <v>1.2392192612509947</v>
      </c>
      <c r="L36" s="3">
        <f t="shared" si="26"/>
        <v>0.78938116361052713</v>
      </c>
      <c r="M36" s="3">
        <f t="shared" si="26"/>
        <v>0.80199615827342718</v>
      </c>
      <c r="N36" s="3">
        <f t="shared" si="26"/>
        <v>0.83680760314154767</v>
      </c>
      <c r="O36" s="3">
        <f t="shared" si="26"/>
        <v>0.84648321315035735</v>
      </c>
      <c r="P36" s="3">
        <f t="shared" si="26"/>
        <v>1.0330136790295219</v>
      </c>
      <c r="Q36" s="3">
        <f t="shared" si="26"/>
        <v>0.85275811022089754</v>
      </c>
      <c r="R36" s="3">
        <f t="shared" si="26"/>
        <v>0.96862389333039189</v>
      </c>
      <c r="S36" s="3">
        <f t="shared" si="26"/>
        <v>0.87642144886655426</v>
      </c>
      <c r="T36" s="3">
        <f t="shared" si="26"/>
        <v>0.90902819192604778</v>
      </c>
      <c r="U36" s="3">
        <f t="shared" si="26"/>
        <v>1</v>
      </c>
    </row>
    <row r="38" spans="1:21" x14ac:dyDescent="0.15">
      <c r="A38" s="5" t="s">
        <v>13</v>
      </c>
    </row>
    <row r="39" spans="1:21" x14ac:dyDescent="0.15">
      <c r="B39" s="3">
        <f t="shared" ref="B39:U39" si="27">_xlfn.STDEV.S(B30:B32)</f>
        <v>2.6316935068546347E-3</v>
      </c>
      <c r="C39" s="3">
        <f t="shared" si="27"/>
        <v>4.478252991339666E-3</v>
      </c>
      <c r="D39" s="3">
        <f t="shared" si="27"/>
        <v>3.5593734106205569E-3</v>
      </c>
      <c r="E39" s="3">
        <f t="shared" si="27"/>
        <v>1.7995167133409342E-3</v>
      </c>
      <c r="F39" s="3">
        <f t="shared" si="27"/>
        <v>8.3912071432215588E-2</v>
      </c>
      <c r="G39" s="3">
        <f t="shared" si="27"/>
        <v>0.21744370712177605</v>
      </c>
      <c r="H39" s="3">
        <f t="shared" si="27"/>
        <v>0.2757395087186203</v>
      </c>
      <c r="I39" s="3">
        <f t="shared" si="27"/>
        <v>0.16062433269576259</v>
      </c>
      <c r="J39" s="3">
        <f t="shared" si="27"/>
        <v>0.46246973212471176</v>
      </c>
      <c r="K39" s="3">
        <f t="shared" si="27"/>
        <v>0.12910385288390283</v>
      </c>
      <c r="L39" s="3">
        <f t="shared" si="27"/>
        <v>0.12621507793561598</v>
      </c>
      <c r="M39" s="3">
        <f t="shared" si="27"/>
        <v>9.2414039960065447E-2</v>
      </c>
      <c r="N39" s="3">
        <f t="shared" si="27"/>
        <v>0.12742625382917169</v>
      </c>
      <c r="O39" s="3">
        <f t="shared" si="27"/>
        <v>0.15689169075534537</v>
      </c>
      <c r="P39" s="3">
        <f t="shared" si="27"/>
        <v>0.22792044333534728</v>
      </c>
      <c r="Q39" s="3">
        <f t="shared" si="27"/>
        <v>0.12740664557493422</v>
      </c>
      <c r="R39" s="3">
        <f t="shared" si="27"/>
        <v>0.10630047376963091</v>
      </c>
      <c r="S39" s="3">
        <f t="shared" si="27"/>
        <v>0.14096323971905608</v>
      </c>
      <c r="T39" s="3">
        <f t="shared" si="27"/>
        <v>9.1144976120555429E-2</v>
      </c>
      <c r="U39" s="3">
        <f t="shared" si="27"/>
        <v>0</v>
      </c>
    </row>
    <row r="42" spans="1:21" ht="27" customHeight="1" x14ac:dyDescent="0.15">
      <c r="E42" s="12" t="s">
        <v>17</v>
      </c>
      <c r="F42" s="12"/>
      <c r="G42" s="12"/>
      <c r="H42" s="8"/>
    </row>
    <row r="43" spans="1:21" x14ac:dyDescent="0.15">
      <c r="E43" s="7"/>
      <c r="F43" s="7"/>
      <c r="G43" s="7"/>
      <c r="H43" s="7"/>
    </row>
    <row r="44" spans="1:21" x14ac:dyDescent="0.15">
      <c r="E44" s="9" t="s">
        <v>7</v>
      </c>
      <c r="F44" s="9"/>
      <c r="G44" s="9"/>
    </row>
    <row r="45" spans="1:21" x14ac:dyDescent="0.15">
      <c r="A45" t="s">
        <v>14</v>
      </c>
      <c r="B45" t="s">
        <v>7</v>
      </c>
      <c r="C45" t="s">
        <v>16</v>
      </c>
      <c r="E45" s="10" t="s">
        <v>19</v>
      </c>
      <c r="F45" s="10" t="s">
        <v>20</v>
      </c>
      <c r="G45" s="10" t="s">
        <v>21</v>
      </c>
    </row>
    <row r="46" spans="1:21" x14ac:dyDescent="0.15">
      <c r="A46">
        <v>-12</v>
      </c>
      <c r="B46" s="3">
        <f>U36</f>
        <v>1</v>
      </c>
      <c r="C46" s="3">
        <f>U39</f>
        <v>0</v>
      </c>
      <c r="E46" s="11">
        <f>U30</f>
        <v>1</v>
      </c>
      <c r="F46" s="11">
        <f>U31</f>
        <v>1</v>
      </c>
      <c r="G46" s="11">
        <f>U32</f>
        <v>1</v>
      </c>
    </row>
    <row r="47" spans="1:21" x14ac:dyDescent="0.15">
      <c r="A47">
        <v>-10.0206</v>
      </c>
      <c r="B47" s="3">
        <f>T36</f>
        <v>0.90902819192604778</v>
      </c>
      <c r="C47" s="3">
        <f>T39</f>
        <v>9.1144976120555429E-2</v>
      </c>
      <c r="E47" s="11">
        <f>T30</f>
        <v>0.89563941299790362</v>
      </c>
      <c r="F47" s="11">
        <f>T31</f>
        <v>1.006127017791917</v>
      </c>
      <c r="G47" s="11">
        <f>T32</f>
        <v>0.82531814498832279</v>
      </c>
    </row>
    <row r="48" spans="1:21" x14ac:dyDescent="0.15">
      <c r="A48">
        <f>S25</f>
        <v>-9.719569917615642</v>
      </c>
      <c r="B48" s="3">
        <f>S36</f>
        <v>0.87642144886655426</v>
      </c>
      <c r="C48" s="3">
        <f>S39</f>
        <v>0.14096323971905608</v>
      </c>
      <c r="E48" s="11">
        <f>S30</f>
        <v>0.76498951781970648</v>
      </c>
      <c r="F48" s="11">
        <f>S31</f>
        <v>0.82938611994815603</v>
      </c>
      <c r="G48" s="11">
        <f>S32</f>
        <v>1.0348887088318002</v>
      </c>
    </row>
    <row r="49" spans="1:7" x14ac:dyDescent="0.15">
      <c r="A49">
        <f>R25</f>
        <v>-9.4185399219516608</v>
      </c>
      <c r="B49" s="3">
        <f>R36</f>
        <v>0.96862389333039189</v>
      </c>
      <c r="C49" s="3">
        <f>R39</f>
        <v>0.10630047376963091</v>
      </c>
      <c r="E49" s="11">
        <f>R30</f>
        <v>1.0576100628930818</v>
      </c>
      <c r="F49" s="11">
        <f>R31</f>
        <v>0.99734888653234355</v>
      </c>
      <c r="G49" s="11">
        <f>R32</f>
        <v>0.85091273056575001</v>
      </c>
    </row>
    <row r="50" spans="1:7" x14ac:dyDescent="0.15">
      <c r="A50">
        <f>Q25</f>
        <v>-9.1175099262876795</v>
      </c>
      <c r="B50" s="3">
        <f>Q36</f>
        <v>0.85275811022089754</v>
      </c>
      <c r="C50" s="3">
        <f>Q39</f>
        <v>0.12740664557493422</v>
      </c>
      <c r="E50" s="11">
        <f>Q30</f>
        <v>0.72842767295597488</v>
      </c>
      <c r="F50" s="11">
        <f>Q31</f>
        <v>0.98303287380699889</v>
      </c>
      <c r="G50" s="11">
        <f>Q32</f>
        <v>0.84681378389971884</v>
      </c>
    </row>
    <row r="51" spans="1:7" x14ac:dyDescent="0.15">
      <c r="A51">
        <f>P25</f>
        <v>-8.8164799306236983</v>
      </c>
      <c r="B51" s="3">
        <f>P36</f>
        <v>1.0330136790295219</v>
      </c>
      <c r="C51" s="3">
        <f>P39</f>
        <v>0.22792044333534728</v>
      </c>
      <c r="E51" s="11">
        <f>P30</f>
        <v>1.2354297693920335</v>
      </c>
      <c r="F51" s="11">
        <f>P31</f>
        <v>1.077471426888182</v>
      </c>
      <c r="G51" s="11">
        <f>P32</f>
        <v>0.78613984080835042</v>
      </c>
    </row>
    <row r="52" spans="1:7" x14ac:dyDescent="0.15">
      <c r="A52">
        <f>O25</f>
        <v>-8.515449934959717</v>
      </c>
      <c r="B52" s="3">
        <f>O36</f>
        <v>0.84648321315035735</v>
      </c>
      <c r="C52" s="3">
        <f>O39</f>
        <v>0.15689169075534537</v>
      </c>
      <c r="E52" s="11">
        <f>O30</f>
        <v>0.79387840670859544</v>
      </c>
      <c r="F52" s="11">
        <f>O31</f>
        <v>1.0229174030870742</v>
      </c>
      <c r="G52" s="11">
        <f>O32</f>
        <v>0.72265382965540248</v>
      </c>
    </row>
    <row r="53" spans="1:7" x14ac:dyDescent="0.15">
      <c r="A53">
        <f>N25</f>
        <v>-8.2144199392957375</v>
      </c>
      <c r="B53" s="3">
        <f>N36</f>
        <v>0.83680760314154767</v>
      </c>
      <c r="C53" s="3">
        <f>N39</f>
        <v>0.12742625382917169</v>
      </c>
      <c r="E53" s="11">
        <f>N30</f>
        <v>0.71484276729559748</v>
      </c>
      <c r="F53" s="11">
        <f>N31</f>
        <v>0.96907034287734184</v>
      </c>
      <c r="G53" s="11">
        <f>N32</f>
        <v>0.82650969925170392</v>
      </c>
    </row>
    <row r="54" spans="1:7" x14ac:dyDescent="0.15">
      <c r="A54">
        <f>M25</f>
        <v>-7.9133899436317554</v>
      </c>
      <c r="B54" s="3">
        <f>M36</f>
        <v>0.80199615827342718</v>
      </c>
      <c r="C54" s="3">
        <f>M39</f>
        <v>9.2414039960065447E-2</v>
      </c>
      <c r="E54" s="11">
        <f>M30</f>
        <v>0.74167714884696012</v>
      </c>
      <c r="F54" s="11">
        <f>M31</f>
        <v>0.90838930128431716</v>
      </c>
      <c r="G54" s="11">
        <f>M32</f>
        <v>0.75592202468900438</v>
      </c>
    </row>
    <row r="55" spans="1:7" x14ac:dyDescent="0.15">
      <c r="A55">
        <f>L25</f>
        <v>-7.6123599479677742</v>
      </c>
      <c r="B55" s="3">
        <f>L36</f>
        <v>0.78938116361052713</v>
      </c>
      <c r="C55" s="3">
        <f>L39</f>
        <v>0.12621507793561598</v>
      </c>
      <c r="E55" s="11">
        <f>L30</f>
        <v>0.81341719077568131</v>
      </c>
      <c r="F55" s="11">
        <f>L31</f>
        <v>0.90184988806409805</v>
      </c>
      <c r="G55" s="11">
        <f>L32</f>
        <v>0.65287641199180213</v>
      </c>
    </row>
    <row r="56" spans="1:7" x14ac:dyDescent="0.15">
      <c r="A56">
        <f>K25</f>
        <v>-7.3113299523037929</v>
      </c>
      <c r="B56" s="3">
        <f>K36</f>
        <v>1.2392192612509947</v>
      </c>
      <c r="C56" s="3">
        <f>K39</f>
        <v>0.12910385288390283</v>
      </c>
      <c r="E56" s="11">
        <f>K30</f>
        <v>1.2424737945492663</v>
      </c>
      <c r="F56" s="11">
        <f>K31</f>
        <v>1.1085189112760694</v>
      </c>
      <c r="G56" s="11">
        <f>K32</f>
        <v>1.3666650779276488</v>
      </c>
    </row>
    <row r="57" spans="1:7" x14ac:dyDescent="0.15">
      <c r="A57">
        <f>J25</f>
        <v>-7.0102999566398116</v>
      </c>
      <c r="B57" s="3">
        <f>J36</f>
        <v>1.3029935940720485</v>
      </c>
      <c r="C57" s="3">
        <f>J39</f>
        <v>0.46246973212471176</v>
      </c>
      <c r="E57" s="11">
        <f>J30</f>
        <v>0.83849056603773586</v>
      </c>
      <c r="F57" s="11">
        <f>J31</f>
        <v>1.7634028514198186</v>
      </c>
      <c r="G57" s="11">
        <f>J32</f>
        <v>1.307087364758591</v>
      </c>
    </row>
    <row r="58" spans="1:7" x14ac:dyDescent="0.15">
      <c r="A58">
        <f>I25</f>
        <v>-6.7092699609758304</v>
      </c>
      <c r="B58" s="3">
        <f>I36</f>
        <v>0.96893325775038264</v>
      </c>
      <c r="C58" s="3">
        <f>I39</f>
        <v>0.16062433269576259</v>
      </c>
      <c r="E58" s="11">
        <f>I30</f>
        <v>0.82696016771488468</v>
      </c>
      <c r="F58" s="11">
        <f>I31</f>
        <v>1.1432779545186755</v>
      </c>
      <c r="G58" s="11">
        <f>I32</f>
        <v>0.93656165101758737</v>
      </c>
    </row>
    <row r="59" spans="1:7" x14ac:dyDescent="0.15">
      <c r="A59">
        <f>H25</f>
        <v>-6.4082399653118491</v>
      </c>
      <c r="B59" s="3">
        <f>H36</f>
        <v>1.0497593576132742</v>
      </c>
      <c r="C59" s="3">
        <f>H39</f>
        <v>0.2757395087186203</v>
      </c>
      <c r="E59" s="11">
        <f>H30</f>
        <v>0.73773584905660372</v>
      </c>
      <c r="F59" s="11">
        <f>H31</f>
        <v>1.1508778131259574</v>
      </c>
      <c r="G59" s="11">
        <f>H32</f>
        <v>1.2606644106572613</v>
      </c>
    </row>
    <row r="60" spans="1:7" x14ac:dyDescent="0.15">
      <c r="A60">
        <f>G25</f>
        <v>-6.1072099696478688</v>
      </c>
      <c r="B60" s="3">
        <f>G36</f>
        <v>0.76903962456281594</v>
      </c>
      <c r="C60" s="3">
        <f>G39</f>
        <v>0.21744370712177605</v>
      </c>
      <c r="E60" s="11">
        <f>G30</f>
        <v>0.68528301886792453</v>
      </c>
      <c r="F60" s="11">
        <f>G31</f>
        <v>1.0159066808059385</v>
      </c>
      <c r="G60" s="11">
        <f>G32</f>
        <v>0.60592917401458457</v>
      </c>
    </row>
    <row r="61" spans="1:7" x14ac:dyDescent="0.15">
      <c r="A61">
        <f>F25</f>
        <v>-5.8061799739838875</v>
      </c>
      <c r="B61" s="3">
        <f>F36</f>
        <v>0.25598315398192528</v>
      </c>
      <c r="C61" s="3">
        <f>F39</f>
        <v>8.3912071432215588E-2</v>
      </c>
      <c r="E61" s="11">
        <f>F30</f>
        <v>0.16490566037735849</v>
      </c>
      <c r="F61" s="11">
        <f>F31</f>
        <v>0.27288794627076707</v>
      </c>
      <c r="G61" s="11">
        <f>F32</f>
        <v>0.33015585529765024</v>
      </c>
    </row>
    <row r="62" spans="1:7" x14ac:dyDescent="0.15">
      <c r="A62">
        <f>E25</f>
        <v>-5.5051499783199063</v>
      </c>
      <c r="B62" s="3">
        <f>E36</f>
        <v>1.1735539452848824E-2</v>
      </c>
      <c r="C62" s="3">
        <f>E39</f>
        <v>1.7995167133409342E-3</v>
      </c>
      <c r="E62" s="11">
        <f>E30</f>
        <v>9.8951781970649903E-3</v>
      </c>
      <c r="F62" s="11">
        <f>E31</f>
        <v>1.3491221868740426E-2</v>
      </c>
      <c r="G62" s="11">
        <f>E32</f>
        <v>1.1820218292741052E-2</v>
      </c>
    </row>
    <row r="63" spans="1:7" x14ac:dyDescent="0.15">
      <c r="A63">
        <f>D25</f>
        <v>-5.204119982655925</v>
      </c>
      <c r="B63" s="3">
        <f>D36</f>
        <v>6.5655872956257454E-4</v>
      </c>
      <c r="C63" s="3">
        <f>D39</f>
        <v>3.5593734106205569E-3</v>
      </c>
      <c r="E63" s="11">
        <f>D30</f>
        <v>-8.3857442348008382E-5</v>
      </c>
      <c r="F63" s="11">
        <f>D31</f>
        <v>-2.4743725698126548E-3</v>
      </c>
      <c r="G63" s="11">
        <f>D32</f>
        <v>4.5279062008483865E-3</v>
      </c>
    </row>
    <row r="64" spans="1:7" x14ac:dyDescent="0.15">
      <c r="A64">
        <f>C25</f>
        <v>-4.9030899869919438</v>
      </c>
      <c r="B64" s="3">
        <f>C36</f>
        <v>2.8145759092062009E-3</v>
      </c>
      <c r="C64" s="3">
        <f>C39</f>
        <v>4.478252991339666E-3</v>
      </c>
      <c r="E64" s="11">
        <f>C30</f>
        <v>-2.0125786163522012E-3</v>
      </c>
      <c r="F64" s="11">
        <f>C31</f>
        <v>6.8339813832920936E-3</v>
      </c>
      <c r="G64" s="11">
        <f>C32</f>
        <v>3.6223249606787094E-3</v>
      </c>
    </row>
    <row r="65" spans="1:7" x14ac:dyDescent="0.15">
      <c r="A65">
        <f>B25</f>
        <v>-4.6020599913279625</v>
      </c>
      <c r="B65" s="3">
        <f>B36</f>
        <v>4.7428822608112419E-3</v>
      </c>
      <c r="C65" s="3">
        <f>B39</f>
        <v>2.6316935068546347E-3</v>
      </c>
      <c r="E65" s="11">
        <f>B30</f>
        <v>6.7505241090146748E-3</v>
      </c>
      <c r="F65" s="11">
        <f>B31</f>
        <v>5.7146223636149402E-3</v>
      </c>
      <c r="G65" s="11">
        <f>B32</f>
        <v>1.7635003098041085E-3</v>
      </c>
    </row>
  </sheetData>
  <mergeCells count="2">
    <mergeCell ref="E44:G44"/>
    <mergeCell ref="E42:G42"/>
  </mergeCells>
  <phoneticPr fontId="3" type="noConversion"/>
  <pageMargins left="0.75" right="0.75" top="1" bottom="1" header="0.5" footer="0.5"/>
  <pageSetup paperSize="9" orientation="portrait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65"/>
  <sheetViews>
    <sheetView topLeftCell="A2" workbookViewId="0">
      <selection activeCell="U22" sqref="U22"/>
    </sheetView>
  </sheetViews>
  <sheetFormatPr baseColWidth="10" defaultColWidth="8.83203125" defaultRowHeight="13" x14ac:dyDescent="0.15"/>
  <cols>
    <col min="1" max="1" width="12.1640625" bestFit="1" customWidth="1"/>
    <col min="2" max="2" width="9.1640625" customWidth="1"/>
    <col min="20" max="20" width="8.83203125" customWidth="1"/>
  </cols>
  <sheetData>
    <row r="2" spans="1:21" ht="18" x14ac:dyDescent="0.2">
      <c r="A2" s="6" t="s">
        <v>11</v>
      </c>
    </row>
    <row r="5" spans="1:21" x14ac:dyDescent="0.15">
      <c r="A5" s="1" t="s">
        <v>0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2</v>
      </c>
      <c r="M5" s="1">
        <v>3</v>
      </c>
      <c r="N5" s="1">
        <v>4</v>
      </c>
      <c r="O5" s="1">
        <v>5</v>
      </c>
      <c r="P5" s="1">
        <v>6</v>
      </c>
      <c r="Q5" s="1">
        <v>7</v>
      </c>
      <c r="R5" s="1">
        <v>8</v>
      </c>
      <c r="S5" s="1">
        <v>9</v>
      </c>
      <c r="T5" s="1">
        <v>10</v>
      </c>
      <c r="U5" s="1">
        <v>11</v>
      </c>
    </row>
    <row r="6" spans="1:21" x14ac:dyDescent="0.15">
      <c r="A6" s="1" t="s">
        <v>1</v>
      </c>
      <c r="B6">
        <v>3772</v>
      </c>
      <c r="C6">
        <v>3884</v>
      </c>
      <c r="D6">
        <v>3931</v>
      </c>
      <c r="E6">
        <v>3963</v>
      </c>
      <c r="F6">
        <v>4158</v>
      </c>
      <c r="G6">
        <v>5765</v>
      </c>
      <c r="H6">
        <v>14588</v>
      </c>
      <c r="I6">
        <v>17132</v>
      </c>
      <c r="J6">
        <v>17546</v>
      </c>
      <c r="K6">
        <v>17358</v>
      </c>
      <c r="L6">
        <v>15866</v>
      </c>
      <c r="M6">
        <v>18901</v>
      </c>
      <c r="N6">
        <v>16401</v>
      </c>
      <c r="O6">
        <v>21965</v>
      </c>
      <c r="P6">
        <v>19704</v>
      </c>
      <c r="Q6">
        <v>17949</v>
      </c>
      <c r="R6">
        <v>24902</v>
      </c>
      <c r="S6">
        <v>21860</v>
      </c>
      <c r="T6">
        <v>16926</v>
      </c>
      <c r="U6">
        <v>15589</v>
      </c>
    </row>
    <row r="7" spans="1:21" x14ac:dyDescent="0.15">
      <c r="A7" s="1" t="s">
        <v>2</v>
      </c>
      <c r="B7">
        <v>3867</v>
      </c>
      <c r="C7">
        <v>3909</v>
      </c>
      <c r="D7">
        <v>3958</v>
      </c>
      <c r="E7">
        <v>4018</v>
      </c>
      <c r="F7">
        <v>4166</v>
      </c>
      <c r="G7">
        <v>6347</v>
      </c>
      <c r="H7">
        <v>10355</v>
      </c>
      <c r="I7">
        <v>17736</v>
      </c>
      <c r="J7">
        <v>18693</v>
      </c>
      <c r="K7">
        <v>18061</v>
      </c>
      <c r="L7">
        <v>18183</v>
      </c>
      <c r="M7">
        <v>17486</v>
      </c>
      <c r="N7">
        <v>16253</v>
      </c>
      <c r="O7">
        <v>20796</v>
      </c>
      <c r="P7">
        <v>16061</v>
      </c>
      <c r="Q7">
        <v>17437</v>
      </c>
      <c r="R7">
        <v>18558</v>
      </c>
      <c r="S7">
        <v>18060</v>
      </c>
      <c r="T7">
        <v>20955</v>
      </c>
      <c r="U7">
        <v>20395</v>
      </c>
    </row>
    <row r="8" spans="1:21" x14ac:dyDescent="0.15">
      <c r="A8" s="1" t="s">
        <v>3</v>
      </c>
      <c r="B8">
        <v>3901</v>
      </c>
      <c r="C8">
        <v>3915</v>
      </c>
      <c r="D8">
        <v>3999</v>
      </c>
      <c r="E8">
        <v>4029</v>
      </c>
      <c r="F8">
        <v>4153</v>
      </c>
      <c r="G8">
        <v>6159</v>
      </c>
      <c r="H8">
        <v>12330</v>
      </c>
      <c r="I8">
        <v>18412</v>
      </c>
      <c r="J8">
        <v>16568</v>
      </c>
      <c r="K8">
        <v>16605</v>
      </c>
      <c r="L8">
        <v>22732</v>
      </c>
      <c r="M8">
        <v>16760</v>
      </c>
      <c r="N8">
        <v>18265</v>
      </c>
      <c r="O8">
        <v>20337</v>
      </c>
      <c r="P8">
        <v>18115</v>
      </c>
      <c r="Q8">
        <v>16479</v>
      </c>
      <c r="R8">
        <v>17902</v>
      </c>
      <c r="S8">
        <v>18447</v>
      </c>
      <c r="T8">
        <v>21769</v>
      </c>
      <c r="U8">
        <v>15884</v>
      </c>
    </row>
    <row r="9" spans="1:21" x14ac:dyDescent="0.15">
      <c r="A9" s="1" t="s">
        <v>4</v>
      </c>
    </row>
    <row r="10" spans="1:21" x14ac:dyDescent="0.15">
      <c r="A10" s="1" t="s">
        <v>5</v>
      </c>
    </row>
    <row r="11" spans="1:21" x14ac:dyDescent="0.15">
      <c r="A11" s="1" t="s">
        <v>6</v>
      </c>
      <c r="B11">
        <v>3942</v>
      </c>
      <c r="C11">
        <v>3959</v>
      </c>
      <c r="D11">
        <v>3998</v>
      </c>
      <c r="E11">
        <v>4031</v>
      </c>
      <c r="F11">
        <v>4107</v>
      </c>
      <c r="G11">
        <v>4070</v>
      </c>
      <c r="H11">
        <v>4053</v>
      </c>
      <c r="I11">
        <v>4064</v>
      </c>
      <c r="J11">
        <v>4060</v>
      </c>
      <c r="K11">
        <v>4078</v>
      </c>
      <c r="L11">
        <v>3994</v>
      </c>
      <c r="M11">
        <v>4001</v>
      </c>
      <c r="N11">
        <v>3962</v>
      </c>
      <c r="O11">
        <v>3818</v>
      </c>
      <c r="P11">
        <v>4120</v>
      </c>
      <c r="Q11">
        <v>3827</v>
      </c>
      <c r="R11">
        <v>4021</v>
      </c>
      <c r="S11">
        <v>3983</v>
      </c>
      <c r="T11">
        <v>3148</v>
      </c>
      <c r="U11">
        <v>3895</v>
      </c>
    </row>
    <row r="14" spans="1:21" x14ac:dyDescent="0.15">
      <c r="A14" s="5" t="s">
        <v>8</v>
      </c>
      <c r="B14" s="5"/>
    </row>
    <row r="15" spans="1:21" x14ac:dyDescent="0.15">
      <c r="B15">
        <f>B6-$B$11</f>
        <v>-170</v>
      </c>
      <c r="C15">
        <f>C6-$C$11</f>
        <v>-75</v>
      </c>
      <c r="D15">
        <f>D6-$D$11</f>
        <v>-67</v>
      </c>
      <c r="E15">
        <f>E6-$E$11</f>
        <v>-68</v>
      </c>
      <c r="F15">
        <f>F6-$F$11</f>
        <v>51</v>
      </c>
      <c r="G15">
        <f>G6-$G$11</f>
        <v>1695</v>
      </c>
      <c r="H15">
        <f>H6-$H$11</f>
        <v>10535</v>
      </c>
      <c r="I15">
        <f>I6-$I$11</f>
        <v>13068</v>
      </c>
      <c r="J15">
        <f>J6-$J$11</f>
        <v>13486</v>
      </c>
      <c r="K15">
        <f>K6-$K$11</f>
        <v>13280</v>
      </c>
      <c r="L15">
        <f>L6-$L$11</f>
        <v>11872</v>
      </c>
      <c r="M15">
        <f>M6-$M$11</f>
        <v>14900</v>
      </c>
      <c r="N15">
        <f>N6-$N$11</f>
        <v>12439</v>
      </c>
      <c r="O15">
        <f>O6-$O$11</f>
        <v>18147</v>
      </c>
      <c r="P15">
        <f>P6-$P$11</f>
        <v>15584</v>
      </c>
      <c r="Q15">
        <f>Q6-$Q$11</f>
        <v>14122</v>
      </c>
      <c r="R15">
        <f>R6-$R$11</f>
        <v>20881</v>
      </c>
      <c r="S15">
        <f>S6-$S$11</f>
        <v>17877</v>
      </c>
      <c r="T15">
        <f>T6-$T$11</f>
        <v>13778</v>
      </c>
      <c r="U15">
        <f>U6-$U$11</f>
        <v>11694</v>
      </c>
    </row>
    <row r="16" spans="1:21" x14ac:dyDescent="0.15">
      <c r="B16">
        <f t="shared" ref="B16:B17" si="0">B7-$B$11</f>
        <v>-75</v>
      </c>
      <c r="C16">
        <f t="shared" ref="C16:C17" si="1">C7-$C$11</f>
        <v>-50</v>
      </c>
      <c r="D16">
        <f t="shared" ref="D16:D17" si="2">D7-$D$11</f>
        <v>-40</v>
      </c>
      <c r="E16">
        <f t="shared" ref="E16:E17" si="3">E7-$E$11</f>
        <v>-13</v>
      </c>
      <c r="F16">
        <f t="shared" ref="F16:F17" si="4">F7-$F$11</f>
        <v>59</v>
      </c>
      <c r="G16">
        <f t="shared" ref="G16:G17" si="5">G7-$G$11</f>
        <v>2277</v>
      </c>
      <c r="H16">
        <f t="shared" ref="H16:H17" si="6">H7-$H$11</f>
        <v>6302</v>
      </c>
      <c r="I16">
        <f t="shared" ref="I16:I17" si="7">I7-$I$11</f>
        <v>13672</v>
      </c>
      <c r="J16">
        <f t="shared" ref="J16:J17" si="8">J7-$J$11</f>
        <v>14633</v>
      </c>
      <c r="K16">
        <f t="shared" ref="K16:K17" si="9">K7-$K$11</f>
        <v>13983</v>
      </c>
      <c r="L16">
        <f t="shared" ref="L16:L17" si="10">L7-$L$11</f>
        <v>14189</v>
      </c>
      <c r="M16">
        <f t="shared" ref="M16:M17" si="11">M7-$M$11</f>
        <v>13485</v>
      </c>
      <c r="N16">
        <f t="shared" ref="N16:N17" si="12">N7-$N$11</f>
        <v>12291</v>
      </c>
      <c r="O16">
        <f t="shared" ref="O16:O17" si="13">O7-$O$11</f>
        <v>16978</v>
      </c>
      <c r="P16">
        <f t="shared" ref="P16:P17" si="14">P7-$P$11</f>
        <v>11941</v>
      </c>
      <c r="Q16">
        <f t="shared" ref="Q16:Q17" si="15">Q7-$Q$11</f>
        <v>13610</v>
      </c>
      <c r="R16">
        <f t="shared" ref="R16:R17" si="16">R7-$R$11</f>
        <v>14537</v>
      </c>
      <c r="S16">
        <f t="shared" ref="S16:S17" si="17">S7-$S$11</f>
        <v>14077</v>
      </c>
      <c r="T16">
        <f t="shared" ref="T16:T17" si="18">T7-$T$11</f>
        <v>17807</v>
      </c>
      <c r="U16">
        <f t="shared" ref="U16:U17" si="19">U7-$U$11</f>
        <v>16500</v>
      </c>
    </row>
    <row r="17" spans="1:21" x14ac:dyDescent="0.15">
      <c r="B17">
        <f t="shared" si="0"/>
        <v>-41</v>
      </c>
      <c r="C17">
        <f t="shared" si="1"/>
        <v>-44</v>
      </c>
      <c r="D17">
        <f t="shared" si="2"/>
        <v>1</v>
      </c>
      <c r="E17">
        <f t="shared" si="3"/>
        <v>-2</v>
      </c>
      <c r="F17">
        <f t="shared" si="4"/>
        <v>46</v>
      </c>
      <c r="G17">
        <f t="shared" si="5"/>
        <v>2089</v>
      </c>
      <c r="H17">
        <f t="shared" si="6"/>
        <v>8277</v>
      </c>
      <c r="I17">
        <f t="shared" si="7"/>
        <v>14348</v>
      </c>
      <c r="J17">
        <f t="shared" si="8"/>
        <v>12508</v>
      </c>
      <c r="K17">
        <f t="shared" si="9"/>
        <v>12527</v>
      </c>
      <c r="L17">
        <f t="shared" si="10"/>
        <v>18738</v>
      </c>
      <c r="M17">
        <f t="shared" si="11"/>
        <v>12759</v>
      </c>
      <c r="N17">
        <f t="shared" si="12"/>
        <v>14303</v>
      </c>
      <c r="O17">
        <f t="shared" si="13"/>
        <v>16519</v>
      </c>
      <c r="P17">
        <f t="shared" si="14"/>
        <v>13995</v>
      </c>
      <c r="Q17">
        <f t="shared" si="15"/>
        <v>12652</v>
      </c>
      <c r="R17">
        <f t="shared" si="16"/>
        <v>13881</v>
      </c>
      <c r="S17">
        <f t="shared" si="17"/>
        <v>14464</v>
      </c>
      <c r="T17">
        <f t="shared" si="18"/>
        <v>18621</v>
      </c>
      <c r="U17">
        <f t="shared" si="19"/>
        <v>11989</v>
      </c>
    </row>
    <row r="20" spans="1:21" x14ac:dyDescent="0.15">
      <c r="A20" s="5" t="s">
        <v>12</v>
      </c>
    </row>
    <row r="21" spans="1:21" x14ac:dyDescent="0.15">
      <c r="A21" t="s">
        <v>9</v>
      </c>
      <c r="B21">
        <v>25</v>
      </c>
      <c r="C21">
        <f t="shared" ref="C21:T21" si="20">B21/2</f>
        <v>12.5</v>
      </c>
      <c r="D21">
        <f t="shared" si="20"/>
        <v>6.25</v>
      </c>
      <c r="E21">
        <f t="shared" si="20"/>
        <v>3.125</v>
      </c>
      <c r="F21">
        <f t="shared" si="20"/>
        <v>1.5625</v>
      </c>
      <c r="G21">
        <f t="shared" si="20"/>
        <v>0.78125</v>
      </c>
      <c r="H21">
        <f t="shared" si="20"/>
        <v>0.390625</v>
      </c>
      <c r="I21" s="4">
        <f t="shared" si="20"/>
        <v>0.1953125</v>
      </c>
      <c r="J21" s="4">
        <f t="shared" si="20"/>
        <v>9.765625E-2</v>
      </c>
      <c r="K21" s="4">
        <f t="shared" si="20"/>
        <v>4.8828125E-2</v>
      </c>
      <c r="L21" s="4">
        <f t="shared" si="20"/>
        <v>2.44140625E-2</v>
      </c>
      <c r="M21">
        <f t="shared" si="20"/>
        <v>1.220703125E-2</v>
      </c>
      <c r="N21">
        <f t="shared" si="20"/>
        <v>6.103515625E-3</v>
      </c>
      <c r="O21">
        <f t="shared" si="20"/>
        <v>3.0517578125E-3</v>
      </c>
      <c r="P21">
        <f t="shared" si="20"/>
        <v>1.52587890625E-3</v>
      </c>
      <c r="Q21">
        <f t="shared" si="20"/>
        <v>7.62939453125E-4</v>
      </c>
      <c r="R21">
        <f t="shared" si="20"/>
        <v>3.814697265625E-4</v>
      </c>
      <c r="S21">
        <f t="shared" si="20"/>
        <v>1.9073486328125E-4</v>
      </c>
      <c r="T21">
        <f t="shared" si="20"/>
        <v>9.5367431640625E-5</v>
      </c>
      <c r="U21" s="2">
        <v>9.9999999999999995E-7</v>
      </c>
    </row>
    <row r="23" spans="1:21" x14ac:dyDescent="0.15">
      <c r="A23" t="s">
        <v>10</v>
      </c>
      <c r="B23">
        <f>B21/1000000</f>
        <v>2.5000000000000001E-5</v>
      </c>
      <c r="C23">
        <f t="shared" ref="C23:U23" si="21">C21/1000000</f>
        <v>1.2500000000000001E-5</v>
      </c>
      <c r="D23">
        <f t="shared" si="21"/>
        <v>6.2500000000000003E-6</v>
      </c>
      <c r="E23">
        <f t="shared" si="21"/>
        <v>3.1250000000000001E-6</v>
      </c>
      <c r="F23">
        <f t="shared" si="21"/>
        <v>1.5625000000000001E-6</v>
      </c>
      <c r="G23">
        <f t="shared" si="21"/>
        <v>7.8125000000000004E-7</v>
      </c>
      <c r="H23">
        <f t="shared" si="21"/>
        <v>3.9062500000000002E-7</v>
      </c>
      <c r="I23">
        <f t="shared" si="21"/>
        <v>1.9531250000000001E-7</v>
      </c>
      <c r="J23">
        <f t="shared" si="21"/>
        <v>9.7656250000000005E-8</v>
      </c>
      <c r="K23">
        <f t="shared" si="21"/>
        <v>4.8828125000000002E-8</v>
      </c>
      <c r="L23">
        <f t="shared" si="21"/>
        <v>2.4414062500000001E-8</v>
      </c>
      <c r="M23">
        <f t="shared" si="21"/>
        <v>1.2207031250000001E-8</v>
      </c>
      <c r="N23">
        <f t="shared" si="21"/>
        <v>6.1035156250000003E-9</v>
      </c>
      <c r="O23">
        <f t="shared" si="21"/>
        <v>3.0517578125000001E-9</v>
      </c>
      <c r="P23">
        <f t="shared" si="21"/>
        <v>1.5258789062500001E-9</v>
      </c>
      <c r="Q23">
        <f t="shared" si="21"/>
        <v>7.6293945312500004E-10</v>
      </c>
      <c r="R23">
        <f t="shared" si="21"/>
        <v>3.8146972656250002E-10</v>
      </c>
      <c r="S23">
        <f t="shared" si="21"/>
        <v>1.9073486328125001E-10</v>
      </c>
      <c r="T23">
        <f t="shared" si="21"/>
        <v>9.5367431640625005E-11</v>
      </c>
      <c r="U23">
        <f t="shared" si="21"/>
        <v>9.9999999999999998E-13</v>
      </c>
    </row>
    <row r="25" spans="1:21" x14ac:dyDescent="0.15">
      <c r="A25" t="s">
        <v>14</v>
      </c>
      <c r="B25">
        <f>LOG10(B23)</f>
        <v>-4.6020599913279625</v>
      </c>
      <c r="C25">
        <f t="shared" ref="C25:U25" si="22">LOG10(C23)</f>
        <v>-4.9030899869919438</v>
      </c>
      <c r="D25">
        <f t="shared" si="22"/>
        <v>-5.204119982655925</v>
      </c>
      <c r="E25">
        <f t="shared" si="22"/>
        <v>-5.5051499783199063</v>
      </c>
      <c r="F25">
        <f t="shared" si="22"/>
        <v>-5.8061799739838875</v>
      </c>
      <c r="G25">
        <f t="shared" si="22"/>
        <v>-6.1072099696478688</v>
      </c>
      <c r="H25">
        <f t="shared" si="22"/>
        <v>-6.4082399653118491</v>
      </c>
      <c r="I25">
        <f t="shared" si="22"/>
        <v>-6.7092699609758304</v>
      </c>
      <c r="J25">
        <f t="shared" si="22"/>
        <v>-7.0102999566398116</v>
      </c>
      <c r="K25">
        <f t="shared" si="22"/>
        <v>-7.3113299523037929</v>
      </c>
      <c r="L25">
        <f t="shared" si="22"/>
        <v>-7.6123599479677742</v>
      </c>
      <c r="M25">
        <f t="shared" si="22"/>
        <v>-7.9133899436317554</v>
      </c>
      <c r="N25">
        <f t="shared" si="22"/>
        <v>-8.2144199392957375</v>
      </c>
      <c r="O25">
        <f t="shared" si="22"/>
        <v>-8.515449934959717</v>
      </c>
      <c r="P25">
        <f t="shared" si="22"/>
        <v>-8.8164799306236983</v>
      </c>
      <c r="Q25">
        <f t="shared" si="22"/>
        <v>-9.1175099262876795</v>
      </c>
      <c r="R25">
        <f t="shared" si="22"/>
        <v>-9.4185399219516608</v>
      </c>
      <c r="S25">
        <f t="shared" si="22"/>
        <v>-9.719569917615642</v>
      </c>
      <c r="T25">
        <f t="shared" si="22"/>
        <v>-10.020599913279623</v>
      </c>
      <c r="U25">
        <f t="shared" si="22"/>
        <v>-12</v>
      </c>
    </row>
    <row r="29" spans="1:21" x14ac:dyDescent="0.15">
      <c r="A29" s="5" t="s">
        <v>18</v>
      </c>
    </row>
    <row r="30" spans="1:21" x14ac:dyDescent="0.15">
      <c r="B30" s="3">
        <f t="shared" ref="B30:U30" si="23">B15/$U$15</f>
        <v>-1.4537369591243373E-2</v>
      </c>
      <c r="C30" s="3">
        <f t="shared" si="23"/>
        <v>-6.4135454079014883E-3</v>
      </c>
      <c r="D30" s="3">
        <f t="shared" si="23"/>
        <v>-5.7294338977253289E-3</v>
      </c>
      <c r="E30" s="3">
        <f t="shared" si="23"/>
        <v>-5.8149478364973488E-3</v>
      </c>
      <c r="F30" s="3">
        <f t="shared" si="23"/>
        <v>4.3612108773730118E-3</v>
      </c>
      <c r="G30" s="3">
        <f t="shared" si="23"/>
        <v>0.14494612621857364</v>
      </c>
      <c r="H30" s="3">
        <f t="shared" si="23"/>
        <v>0.90088934496322903</v>
      </c>
      <c r="I30" s="3">
        <f t="shared" si="23"/>
        <v>1.1174961518727553</v>
      </c>
      <c r="J30" s="3">
        <f t="shared" si="23"/>
        <v>1.1532409782794595</v>
      </c>
      <c r="K30" s="3">
        <f t="shared" si="23"/>
        <v>1.1356251068924235</v>
      </c>
      <c r="L30" s="3">
        <f t="shared" si="23"/>
        <v>1.0152214811014195</v>
      </c>
      <c r="M30" s="3">
        <f t="shared" si="23"/>
        <v>1.2741576877030956</v>
      </c>
      <c r="N30" s="3">
        <f t="shared" si="23"/>
        <v>1.0637078843851548</v>
      </c>
      <c r="O30" s="3">
        <f t="shared" si="23"/>
        <v>1.551821446895844</v>
      </c>
      <c r="P30" s="3">
        <f t="shared" si="23"/>
        <v>1.3326492218231571</v>
      </c>
      <c r="Q30" s="3">
        <f t="shared" si="23"/>
        <v>1.2076278433384642</v>
      </c>
      <c r="R30" s="3">
        <f t="shared" si="23"/>
        <v>1.7856165554985464</v>
      </c>
      <c r="S30" s="3">
        <f t="shared" si="23"/>
        <v>1.5287326834273987</v>
      </c>
      <c r="T30" s="3">
        <f t="shared" si="23"/>
        <v>1.1782110484008894</v>
      </c>
      <c r="U30" s="3">
        <f t="shared" si="23"/>
        <v>1</v>
      </c>
    </row>
    <row r="31" spans="1:21" x14ac:dyDescent="0.15">
      <c r="B31" s="3">
        <f t="shared" ref="B31:U31" si="24">B16/$U$16</f>
        <v>-4.5454545454545452E-3</v>
      </c>
      <c r="C31" s="3">
        <f t="shared" si="24"/>
        <v>-3.0303030303030303E-3</v>
      </c>
      <c r="D31" s="3">
        <f t="shared" si="24"/>
        <v>-2.4242424242424242E-3</v>
      </c>
      <c r="E31" s="3">
        <f t="shared" si="24"/>
        <v>-7.8787878787878792E-4</v>
      </c>
      <c r="F31" s="3">
        <f t="shared" si="24"/>
        <v>3.5757575757575759E-3</v>
      </c>
      <c r="G31" s="3">
        <f t="shared" si="24"/>
        <v>0.13800000000000001</v>
      </c>
      <c r="H31" s="3">
        <f t="shared" si="24"/>
        <v>0.38193939393939391</v>
      </c>
      <c r="I31" s="3">
        <f t="shared" si="24"/>
        <v>0.82860606060606057</v>
      </c>
      <c r="J31" s="3">
        <f t="shared" si="24"/>
        <v>0.88684848484848489</v>
      </c>
      <c r="K31" s="3">
        <f t="shared" si="24"/>
        <v>0.84745454545454546</v>
      </c>
      <c r="L31" s="3">
        <f t="shared" si="24"/>
        <v>0.85993939393939389</v>
      </c>
      <c r="M31" s="3">
        <f t="shared" si="24"/>
        <v>0.81727272727272726</v>
      </c>
      <c r="N31" s="3">
        <f t="shared" si="24"/>
        <v>0.74490909090909085</v>
      </c>
      <c r="O31" s="3">
        <f t="shared" si="24"/>
        <v>1.0289696969696969</v>
      </c>
      <c r="P31" s="3">
        <f t="shared" si="24"/>
        <v>0.72369696969696973</v>
      </c>
      <c r="Q31" s="3">
        <f t="shared" si="24"/>
        <v>0.82484848484848483</v>
      </c>
      <c r="R31" s="3">
        <f t="shared" si="24"/>
        <v>0.88103030303030305</v>
      </c>
      <c r="S31" s="3">
        <f t="shared" si="24"/>
        <v>0.85315151515151511</v>
      </c>
      <c r="T31" s="3">
        <f t="shared" si="24"/>
        <v>1.0792121212121213</v>
      </c>
      <c r="U31" s="3">
        <f t="shared" si="24"/>
        <v>1</v>
      </c>
    </row>
    <row r="32" spans="1:21" x14ac:dyDescent="0.15">
      <c r="B32" s="3">
        <f t="shared" ref="B32:U32" si="25">B17/$U$17</f>
        <v>-3.419801484694303E-3</v>
      </c>
      <c r="C32" s="3">
        <f t="shared" si="25"/>
        <v>-3.6700308616231547E-3</v>
      </c>
      <c r="D32" s="3">
        <f t="shared" si="25"/>
        <v>8.3409792309617153E-5</v>
      </c>
      <c r="E32" s="3">
        <f t="shared" si="25"/>
        <v>-1.6681958461923431E-4</v>
      </c>
      <c r="F32" s="3">
        <f t="shared" si="25"/>
        <v>3.8368504462423887E-3</v>
      </c>
      <c r="G32" s="3">
        <f t="shared" si="25"/>
        <v>0.17424305613479021</v>
      </c>
      <c r="H32" s="3">
        <f t="shared" si="25"/>
        <v>0.69038285094670115</v>
      </c>
      <c r="I32" s="3">
        <f t="shared" si="25"/>
        <v>1.1967637000583868</v>
      </c>
      <c r="J32" s="3">
        <f t="shared" si="25"/>
        <v>1.0432896822086912</v>
      </c>
      <c r="K32" s="3">
        <f t="shared" si="25"/>
        <v>1.0448744682625741</v>
      </c>
      <c r="L32" s="3">
        <f t="shared" si="25"/>
        <v>1.5629326882976062</v>
      </c>
      <c r="M32" s="3">
        <f t="shared" si="25"/>
        <v>1.0642255400784053</v>
      </c>
      <c r="N32" s="3">
        <f t="shared" si="25"/>
        <v>1.193010259404454</v>
      </c>
      <c r="O32" s="3">
        <f t="shared" si="25"/>
        <v>1.3778463591625656</v>
      </c>
      <c r="P32" s="3">
        <f t="shared" si="25"/>
        <v>1.1673200433730919</v>
      </c>
      <c r="Q32" s="3">
        <f t="shared" si="25"/>
        <v>1.0553006923012762</v>
      </c>
      <c r="R32" s="3">
        <f t="shared" si="25"/>
        <v>1.1578113270497956</v>
      </c>
      <c r="S32" s="3">
        <f t="shared" si="25"/>
        <v>1.2064392359663025</v>
      </c>
      <c r="T32" s="3">
        <f t="shared" si="25"/>
        <v>1.5531737425973808</v>
      </c>
      <c r="U32" s="3">
        <f t="shared" si="25"/>
        <v>1</v>
      </c>
    </row>
    <row r="33" spans="1:2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5" spans="1:21" x14ac:dyDescent="0.15">
      <c r="A35" s="5" t="s">
        <v>15</v>
      </c>
    </row>
    <row r="36" spans="1:21" x14ac:dyDescent="0.15">
      <c r="B36" s="3">
        <f t="shared" ref="B36:U36" si="26">AVERAGE(B30:B32)</f>
        <v>-7.5008752071307402E-3</v>
      </c>
      <c r="C36" s="3">
        <f t="shared" si="26"/>
        <v>-4.3712930999425578E-3</v>
      </c>
      <c r="D36" s="3">
        <f t="shared" si="26"/>
        <v>-2.6900888432193786E-3</v>
      </c>
      <c r="E36" s="3">
        <f t="shared" si="26"/>
        <v>-2.2565487363317904E-3</v>
      </c>
      <c r="F36" s="3">
        <f t="shared" si="26"/>
        <v>3.9246062997909921E-3</v>
      </c>
      <c r="G36" s="3">
        <f t="shared" si="26"/>
        <v>0.15239639411778794</v>
      </c>
      <c r="H36" s="3">
        <f t="shared" si="26"/>
        <v>0.65773719661644137</v>
      </c>
      <c r="I36" s="3">
        <f t="shared" si="26"/>
        <v>1.0476219708457342</v>
      </c>
      <c r="J36" s="3">
        <f t="shared" si="26"/>
        <v>1.0277930484455453</v>
      </c>
      <c r="K36" s="3">
        <f t="shared" si="26"/>
        <v>1.0093180402031809</v>
      </c>
      <c r="L36" s="3">
        <f t="shared" si="26"/>
        <v>1.1460311877794733</v>
      </c>
      <c r="M36" s="3">
        <f t="shared" si="26"/>
        <v>1.0518853183514094</v>
      </c>
      <c r="N36" s="3">
        <f t="shared" si="26"/>
        <v>1.0005424115662331</v>
      </c>
      <c r="O36" s="3">
        <f t="shared" si="26"/>
        <v>1.3195458343427022</v>
      </c>
      <c r="P36" s="3">
        <f t="shared" si="26"/>
        <v>1.0745554116310729</v>
      </c>
      <c r="Q36" s="3">
        <f t="shared" si="26"/>
        <v>1.0292590068294085</v>
      </c>
      <c r="R36" s="3">
        <f t="shared" si="26"/>
        <v>1.2748193951928817</v>
      </c>
      <c r="S36" s="3">
        <f t="shared" si="26"/>
        <v>1.1961078115150721</v>
      </c>
      <c r="T36" s="3">
        <f t="shared" si="26"/>
        <v>1.2701989707367973</v>
      </c>
      <c r="U36" s="3">
        <f t="shared" si="26"/>
        <v>1</v>
      </c>
    </row>
    <row r="38" spans="1:21" x14ac:dyDescent="0.15">
      <c r="A38" s="5" t="s">
        <v>13</v>
      </c>
    </row>
    <row r="39" spans="1:21" x14ac:dyDescent="0.15">
      <c r="B39" s="3">
        <f t="shared" ref="B39:U39" si="27">_xlfn.STDEV.S(B30:B32)</f>
        <v>6.119719243277112E-3</v>
      </c>
      <c r="C39" s="3">
        <f t="shared" si="27"/>
        <v>1.7973338008183319E-3</v>
      </c>
      <c r="D39" s="3">
        <f t="shared" si="27"/>
        <v>2.915526312701863E-3</v>
      </c>
      <c r="E39" s="3">
        <f t="shared" si="27"/>
        <v>3.0972700480475773E-3</v>
      </c>
      <c r="F39" s="3">
        <f t="shared" si="27"/>
        <v>4.0001254933899285E-4</v>
      </c>
      <c r="G39" s="3">
        <f t="shared" si="27"/>
        <v>1.923589478877813E-2</v>
      </c>
      <c r="H39" s="3">
        <f t="shared" si="27"/>
        <v>0.26101066448882571</v>
      </c>
      <c r="I39" s="3">
        <f t="shared" si="27"/>
        <v>0.19376999961920002</v>
      </c>
      <c r="J39" s="3">
        <f t="shared" si="27"/>
        <v>0.1338706442151695</v>
      </c>
      <c r="K39" s="3">
        <f t="shared" si="27"/>
        <v>0.14733893851291383</v>
      </c>
      <c r="L39" s="3">
        <f t="shared" si="27"/>
        <v>0.36930106620351322</v>
      </c>
      <c r="M39" s="3">
        <f t="shared" si="27"/>
        <v>0.22869232075229051</v>
      </c>
      <c r="N39" s="3">
        <f t="shared" si="27"/>
        <v>0.23063189722814972</v>
      </c>
      <c r="O39" s="3">
        <f t="shared" si="27"/>
        <v>0.26625683370744158</v>
      </c>
      <c r="P39" s="3">
        <f t="shared" si="27"/>
        <v>0.31489628295529826</v>
      </c>
      <c r="Q39" s="3">
        <f t="shared" si="27"/>
        <v>0.19271387173258139</v>
      </c>
      <c r="R39" s="3">
        <f t="shared" si="27"/>
        <v>0.46350538081727588</v>
      </c>
      <c r="S39" s="3">
        <f t="shared" si="27"/>
        <v>0.33790905948294109</v>
      </c>
      <c r="T39" s="3">
        <f t="shared" si="27"/>
        <v>0.25001247574529761</v>
      </c>
      <c r="U39" s="3">
        <f t="shared" si="27"/>
        <v>0</v>
      </c>
    </row>
    <row r="42" spans="1:21" ht="28" customHeight="1" x14ac:dyDescent="0.15">
      <c r="E42" s="12" t="s">
        <v>17</v>
      </c>
      <c r="F42" s="12"/>
      <c r="G42" s="12"/>
    </row>
    <row r="44" spans="1:21" x14ac:dyDescent="0.15">
      <c r="E44" s="9" t="s">
        <v>7</v>
      </c>
      <c r="F44" s="9"/>
      <c r="G44" s="9"/>
    </row>
    <row r="45" spans="1:21" x14ac:dyDescent="0.15">
      <c r="A45" t="s">
        <v>14</v>
      </c>
      <c r="B45" t="s">
        <v>7</v>
      </c>
      <c r="C45" t="s">
        <v>16</v>
      </c>
      <c r="E45" s="10" t="s">
        <v>19</v>
      </c>
      <c r="F45" s="10" t="s">
        <v>20</v>
      </c>
      <c r="G45" s="10" t="s">
        <v>21</v>
      </c>
    </row>
    <row r="46" spans="1:21" x14ac:dyDescent="0.15">
      <c r="A46">
        <v>-12</v>
      </c>
      <c r="B46" s="3">
        <f>U36</f>
        <v>1</v>
      </c>
      <c r="C46" s="3">
        <f>U39</f>
        <v>0</v>
      </c>
      <c r="E46" s="11">
        <f>U30</f>
        <v>1</v>
      </c>
      <c r="F46" s="11">
        <f>U31</f>
        <v>1</v>
      </c>
      <c r="G46" s="11">
        <f>U32</f>
        <v>1</v>
      </c>
    </row>
    <row r="47" spans="1:21" x14ac:dyDescent="0.15">
      <c r="A47">
        <v>-10.0206</v>
      </c>
      <c r="B47" s="3">
        <f>T36</f>
        <v>1.2701989707367973</v>
      </c>
      <c r="C47" s="3">
        <f>T39</f>
        <v>0.25001247574529761</v>
      </c>
      <c r="E47" s="11">
        <f>T30</f>
        <v>1.1782110484008894</v>
      </c>
      <c r="F47" s="11">
        <f>T31</f>
        <v>1.0792121212121213</v>
      </c>
      <c r="G47" s="11">
        <f>T32</f>
        <v>1.5531737425973808</v>
      </c>
    </row>
    <row r="48" spans="1:21" x14ac:dyDescent="0.15">
      <c r="A48">
        <f>S25</f>
        <v>-9.719569917615642</v>
      </c>
      <c r="B48" s="3">
        <f>S36</f>
        <v>1.1961078115150721</v>
      </c>
      <c r="C48" s="3">
        <f>S39</f>
        <v>0.33790905948294109</v>
      </c>
      <c r="E48" s="11">
        <f>S30</f>
        <v>1.5287326834273987</v>
      </c>
      <c r="F48" s="11">
        <f>S31</f>
        <v>0.85315151515151511</v>
      </c>
      <c r="G48" s="11">
        <f>S32</f>
        <v>1.2064392359663025</v>
      </c>
    </row>
    <row r="49" spans="1:7" x14ac:dyDescent="0.15">
      <c r="A49">
        <f>R25</f>
        <v>-9.4185399219516608</v>
      </c>
      <c r="B49" s="3">
        <f>R36</f>
        <v>1.2748193951928817</v>
      </c>
      <c r="C49" s="3">
        <f>R39</f>
        <v>0.46350538081727588</v>
      </c>
      <c r="E49" s="11">
        <f>R30</f>
        <v>1.7856165554985464</v>
      </c>
      <c r="F49" s="11">
        <f>R31</f>
        <v>0.88103030303030305</v>
      </c>
      <c r="G49" s="11">
        <f>R32</f>
        <v>1.1578113270497956</v>
      </c>
    </row>
    <row r="50" spans="1:7" x14ac:dyDescent="0.15">
      <c r="A50">
        <f>Q25</f>
        <v>-9.1175099262876795</v>
      </c>
      <c r="B50" s="3">
        <f>Q36</f>
        <v>1.0292590068294085</v>
      </c>
      <c r="C50" s="3">
        <f>Q39</f>
        <v>0.19271387173258139</v>
      </c>
      <c r="E50" s="11">
        <f>Q30</f>
        <v>1.2076278433384642</v>
      </c>
      <c r="F50" s="11">
        <f>Q31</f>
        <v>0.82484848484848483</v>
      </c>
      <c r="G50" s="11">
        <f>Q32</f>
        <v>1.0553006923012762</v>
      </c>
    </row>
    <row r="51" spans="1:7" x14ac:dyDescent="0.15">
      <c r="A51">
        <f>P25</f>
        <v>-8.8164799306236983</v>
      </c>
      <c r="B51" s="3">
        <f>P36</f>
        <v>1.0745554116310729</v>
      </c>
      <c r="C51" s="3">
        <f>P39</f>
        <v>0.31489628295529826</v>
      </c>
      <c r="E51" s="11">
        <f>P30</f>
        <v>1.3326492218231571</v>
      </c>
      <c r="F51" s="11">
        <f>P31</f>
        <v>0.72369696969696973</v>
      </c>
      <c r="G51" s="11">
        <f>P32</f>
        <v>1.1673200433730919</v>
      </c>
    </row>
    <row r="52" spans="1:7" x14ac:dyDescent="0.15">
      <c r="A52">
        <f>O25</f>
        <v>-8.515449934959717</v>
      </c>
      <c r="B52" s="3">
        <f>O36</f>
        <v>1.3195458343427022</v>
      </c>
      <c r="C52" s="3">
        <f>O39</f>
        <v>0.26625683370744158</v>
      </c>
      <c r="E52" s="11">
        <f>O30</f>
        <v>1.551821446895844</v>
      </c>
      <c r="F52" s="11">
        <f>O31</f>
        <v>1.0289696969696969</v>
      </c>
      <c r="G52" s="11">
        <f>O32</f>
        <v>1.3778463591625656</v>
      </c>
    </row>
    <row r="53" spans="1:7" x14ac:dyDescent="0.15">
      <c r="A53">
        <f>N25</f>
        <v>-8.2144199392957375</v>
      </c>
      <c r="B53" s="3">
        <f>N36</f>
        <v>1.0005424115662331</v>
      </c>
      <c r="C53" s="3">
        <f>N39</f>
        <v>0.23063189722814972</v>
      </c>
      <c r="E53" s="11">
        <f>N30</f>
        <v>1.0637078843851548</v>
      </c>
      <c r="F53" s="11">
        <f>N31</f>
        <v>0.74490909090909085</v>
      </c>
      <c r="G53" s="11">
        <f>N32</f>
        <v>1.193010259404454</v>
      </c>
    </row>
    <row r="54" spans="1:7" x14ac:dyDescent="0.15">
      <c r="A54">
        <f>M25</f>
        <v>-7.9133899436317554</v>
      </c>
      <c r="B54" s="3">
        <f>M36</f>
        <v>1.0518853183514094</v>
      </c>
      <c r="C54" s="3">
        <f>M39</f>
        <v>0.22869232075229051</v>
      </c>
      <c r="E54" s="11">
        <f>M30</f>
        <v>1.2741576877030956</v>
      </c>
      <c r="F54" s="11">
        <f>M31</f>
        <v>0.81727272727272726</v>
      </c>
      <c r="G54" s="11">
        <f>M32</f>
        <v>1.0642255400784053</v>
      </c>
    </row>
    <row r="55" spans="1:7" x14ac:dyDescent="0.15">
      <c r="A55">
        <f>L25</f>
        <v>-7.6123599479677742</v>
      </c>
      <c r="B55" s="3">
        <f>L36</f>
        <v>1.1460311877794733</v>
      </c>
      <c r="C55" s="3">
        <f>L39</f>
        <v>0.36930106620351322</v>
      </c>
      <c r="E55" s="11">
        <f>L30</f>
        <v>1.0152214811014195</v>
      </c>
      <c r="F55" s="11">
        <f>L31</f>
        <v>0.85993939393939389</v>
      </c>
      <c r="G55" s="11">
        <f>L32</f>
        <v>1.5629326882976062</v>
      </c>
    </row>
    <row r="56" spans="1:7" x14ac:dyDescent="0.15">
      <c r="A56">
        <f>K25</f>
        <v>-7.3113299523037929</v>
      </c>
      <c r="B56" s="3">
        <f>K36</f>
        <v>1.0093180402031809</v>
      </c>
      <c r="C56" s="3">
        <f>K39</f>
        <v>0.14733893851291383</v>
      </c>
      <c r="E56" s="11">
        <f>K30</f>
        <v>1.1356251068924235</v>
      </c>
      <c r="F56" s="11">
        <f>K31</f>
        <v>0.84745454545454546</v>
      </c>
      <c r="G56" s="11">
        <f>K32</f>
        <v>1.0448744682625741</v>
      </c>
    </row>
    <row r="57" spans="1:7" x14ac:dyDescent="0.15">
      <c r="A57">
        <f>J25</f>
        <v>-7.0102999566398116</v>
      </c>
      <c r="B57" s="3">
        <f>J36</f>
        <v>1.0277930484455453</v>
      </c>
      <c r="C57" s="3">
        <f>J39</f>
        <v>0.1338706442151695</v>
      </c>
      <c r="E57" s="11">
        <f>J30</f>
        <v>1.1532409782794595</v>
      </c>
      <c r="F57" s="11">
        <f>J31</f>
        <v>0.88684848484848489</v>
      </c>
      <c r="G57" s="11">
        <f>J32</f>
        <v>1.0432896822086912</v>
      </c>
    </row>
    <row r="58" spans="1:7" x14ac:dyDescent="0.15">
      <c r="A58">
        <f>I25</f>
        <v>-6.7092699609758304</v>
      </c>
      <c r="B58" s="3">
        <f>I36</f>
        <v>1.0476219708457342</v>
      </c>
      <c r="C58" s="3">
        <f>I39</f>
        <v>0.19376999961920002</v>
      </c>
      <c r="E58" s="11">
        <f>I30</f>
        <v>1.1174961518727553</v>
      </c>
      <c r="F58" s="11">
        <f>I31</f>
        <v>0.82860606060606057</v>
      </c>
      <c r="G58" s="11">
        <f>I32</f>
        <v>1.1967637000583868</v>
      </c>
    </row>
    <row r="59" spans="1:7" x14ac:dyDescent="0.15">
      <c r="A59">
        <f>H25</f>
        <v>-6.4082399653118491</v>
      </c>
      <c r="B59" s="3">
        <f>H36</f>
        <v>0.65773719661644137</v>
      </c>
      <c r="C59" s="3">
        <f>H39</f>
        <v>0.26101066448882571</v>
      </c>
      <c r="E59" s="11">
        <f>H30</f>
        <v>0.90088934496322903</v>
      </c>
      <c r="F59" s="11">
        <f>H31</f>
        <v>0.38193939393939391</v>
      </c>
      <c r="G59" s="11">
        <f>H32</f>
        <v>0.69038285094670115</v>
      </c>
    </row>
    <row r="60" spans="1:7" x14ac:dyDescent="0.15">
      <c r="A60">
        <f>G25</f>
        <v>-6.1072099696478688</v>
      </c>
      <c r="B60" s="3">
        <f>G36</f>
        <v>0.15239639411778794</v>
      </c>
      <c r="C60" s="3">
        <f>G39</f>
        <v>1.923589478877813E-2</v>
      </c>
      <c r="E60" s="11">
        <f>G30</f>
        <v>0.14494612621857364</v>
      </c>
      <c r="F60" s="11">
        <f>G31</f>
        <v>0.13800000000000001</v>
      </c>
      <c r="G60" s="11">
        <f>G32</f>
        <v>0.17424305613479021</v>
      </c>
    </row>
    <row r="61" spans="1:7" x14ac:dyDescent="0.15">
      <c r="A61">
        <f>F25</f>
        <v>-5.8061799739838875</v>
      </c>
      <c r="B61" s="3">
        <f>F36</f>
        <v>3.9246062997909921E-3</v>
      </c>
      <c r="C61" s="3">
        <f>F39</f>
        <v>4.0001254933899285E-4</v>
      </c>
      <c r="E61" s="11">
        <f>F30</f>
        <v>4.3612108773730118E-3</v>
      </c>
      <c r="F61" s="11">
        <f>F31</f>
        <v>3.5757575757575759E-3</v>
      </c>
      <c r="G61" s="11">
        <f>F32</f>
        <v>3.8368504462423887E-3</v>
      </c>
    </row>
    <row r="62" spans="1:7" x14ac:dyDescent="0.15">
      <c r="A62">
        <f>E25</f>
        <v>-5.5051499783199063</v>
      </c>
      <c r="B62" s="3">
        <f>E36</f>
        <v>-2.2565487363317904E-3</v>
      </c>
      <c r="C62" s="3">
        <f>E39</f>
        <v>3.0972700480475773E-3</v>
      </c>
      <c r="E62" s="11">
        <f>E30</f>
        <v>-5.8149478364973488E-3</v>
      </c>
      <c r="F62" s="11">
        <f>E31</f>
        <v>-7.8787878787878792E-4</v>
      </c>
      <c r="G62" s="11">
        <f>E32</f>
        <v>-1.6681958461923431E-4</v>
      </c>
    </row>
    <row r="63" spans="1:7" x14ac:dyDescent="0.15">
      <c r="A63">
        <f>D25</f>
        <v>-5.204119982655925</v>
      </c>
      <c r="B63" s="3">
        <f>D36</f>
        <v>-2.6900888432193786E-3</v>
      </c>
      <c r="C63" s="3">
        <f>D39</f>
        <v>2.915526312701863E-3</v>
      </c>
      <c r="E63" s="11">
        <f>D30</f>
        <v>-5.7294338977253289E-3</v>
      </c>
      <c r="F63" s="11">
        <f>D31</f>
        <v>-2.4242424242424242E-3</v>
      </c>
      <c r="G63" s="11">
        <f>D32</f>
        <v>8.3409792309617153E-5</v>
      </c>
    </row>
    <row r="64" spans="1:7" x14ac:dyDescent="0.15">
      <c r="A64">
        <f>C25</f>
        <v>-4.9030899869919438</v>
      </c>
      <c r="B64" s="3">
        <f>C36</f>
        <v>-4.3712930999425578E-3</v>
      </c>
      <c r="C64" s="3">
        <f>C39</f>
        <v>1.7973338008183319E-3</v>
      </c>
      <c r="E64" s="11">
        <f>C30</f>
        <v>-6.4135454079014883E-3</v>
      </c>
      <c r="F64" s="11">
        <f>C31</f>
        <v>-3.0303030303030303E-3</v>
      </c>
      <c r="G64" s="11">
        <f>C32</f>
        <v>-3.6700308616231547E-3</v>
      </c>
    </row>
    <row r="65" spans="1:7" x14ac:dyDescent="0.15">
      <c r="A65">
        <f>B25</f>
        <v>-4.6020599913279625</v>
      </c>
      <c r="B65" s="3">
        <f>B36</f>
        <v>-7.5008752071307402E-3</v>
      </c>
      <c r="C65" s="3">
        <f>B39</f>
        <v>6.119719243277112E-3</v>
      </c>
      <c r="E65" s="11">
        <f>B30</f>
        <v>-1.4537369591243373E-2</v>
      </c>
      <c r="F65" s="11">
        <f>B31</f>
        <v>-4.5454545454545452E-3</v>
      </c>
      <c r="G65" s="11">
        <f>B32</f>
        <v>-3.419801484694303E-3</v>
      </c>
    </row>
  </sheetData>
  <mergeCells count="2">
    <mergeCell ref="E44:G44"/>
    <mergeCell ref="E42:G42"/>
  </mergeCells>
  <pageMargins left="0.75" right="0.75" top="1" bottom="1" header="0.5" footer="0.5"/>
  <pageSetup paperSize="9" orientation="portrait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65"/>
  <sheetViews>
    <sheetView topLeftCell="A4" workbookViewId="0">
      <selection activeCell="U22" sqref="U22"/>
    </sheetView>
  </sheetViews>
  <sheetFormatPr baseColWidth="10" defaultColWidth="8.83203125" defaultRowHeight="13" x14ac:dyDescent="0.15"/>
  <cols>
    <col min="1" max="1" width="12.1640625" bestFit="1" customWidth="1"/>
    <col min="2" max="2" width="9.1640625" customWidth="1"/>
    <col min="20" max="20" width="8.83203125" customWidth="1"/>
  </cols>
  <sheetData>
    <row r="2" spans="1:21" ht="18" x14ac:dyDescent="0.2">
      <c r="A2" s="6" t="s">
        <v>11</v>
      </c>
    </row>
    <row r="5" spans="1:21" x14ac:dyDescent="0.15">
      <c r="A5" s="1" t="s">
        <v>0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2</v>
      </c>
      <c r="M5" s="1">
        <v>3</v>
      </c>
      <c r="N5" s="1">
        <v>4</v>
      </c>
      <c r="O5" s="1">
        <v>5</v>
      </c>
      <c r="P5" s="1">
        <v>6</v>
      </c>
      <c r="Q5" s="1">
        <v>7</v>
      </c>
      <c r="R5" s="1">
        <v>8</v>
      </c>
      <c r="S5" s="1">
        <v>9</v>
      </c>
      <c r="T5" s="1">
        <v>10</v>
      </c>
      <c r="U5" s="1">
        <v>11</v>
      </c>
    </row>
    <row r="6" spans="1:21" x14ac:dyDescent="0.15">
      <c r="A6" s="1" t="s">
        <v>1</v>
      </c>
      <c r="B6">
        <v>3346</v>
      </c>
      <c r="C6">
        <v>3146</v>
      </c>
      <c r="D6">
        <v>3217</v>
      </c>
      <c r="E6">
        <v>3951</v>
      </c>
      <c r="F6">
        <v>9139</v>
      </c>
      <c r="G6">
        <v>15486</v>
      </c>
      <c r="H6">
        <v>19184</v>
      </c>
      <c r="I6">
        <v>19644</v>
      </c>
      <c r="J6">
        <v>20473</v>
      </c>
      <c r="K6">
        <v>22873</v>
      </c>
      <c r="L6">
        <v>13041</v>
      </c>
      <c r="M6">
        <v>21264</v>
      </c>
      <c r="N6">
        <v>24759</v>
      </c>
      <c r="O6">
        <v>23389</v>
      </c>
      <c r="P6">
        <v>24176</v>
      </c>
      <c r="Q6">
        <v>23888</v>
      </c>
      <c r="R6">
        <v>24773</v>
      </c>
      <c r="S6">
        <v>24769</v>
      </c>
      <c r="T6">
        <v>26003</v>
      </c>
      <c r="U6">
        <v>27139</v>
      </c>
    </row>
    <row r="7" spans="1:21" x14ac:dyDescent="0.15">
      <c r="A7" s="1" t="s">
        <v>2</v>
      </c>
      <c r="B7">
        <v>3015</v>
      </c>
      <c r="C7">
        <v>2457</v>
      </c>
      <c r="D7">
        <v>3183</v>
      </c>
      <c r="E7">
        <v>3794</v>
      </c>
      <c r="F7">
        <v>9103</v>
      </c>
      <c r="G7">
        <v>17110</v>
      </c>
      <c r="H7">
        <v>18935</v>
      </c>
      <c r="I7">
        <v>16816</v>
      </c>
      <c r="J7">
        <v>21808</v>
      </c>
      <c r="K7">
        <v>22247</v>
      </c>
      <c r="L7">
        <v>23117</v>
      </c>
      <c r="M7">
        <v>21343</v>
      </c>
      <c r="N7">
        <v>22839</v>
      </c>
      <c r="O7">
        <v>15961</v>
      </c>
      <c r="P7">
        <v>23580</v>
      </c>
      <c r="Q7">
        <v>23843</v>
      </c>
      <c r="R7">
        <v>26224</v>
      </c>
      <c r="S7">
        <v>19077</v>
      </c>
      <c r="T7">
        <v>24786</v>
      </c>
      <c r="U7">
        <v>32148</v>
      </c>
    </row>
    <row r="8" spans="1:21" x14ac:dyDescent="0.15">
      <c r="A8" s="1" t="s">
        <v>3</v>
      </c>
      <c r="B8">
        <v>2997</v>
      </c>
      <c r="C8">
        <v>2446</v>
      </c>
      <c r="D8">
        <v>3156</v>
      </c>
      <c r="E8">
        <v>3906</v>
      </c>
      <c r="F8">
        <v>11245</v>
      </c>
      <c r="G8">
        <v>16567</v>
      </c>
      <c r="H8">
        <v>19642</v>
      </c>
      <c r="I8">
        <v>17356</v>
      </c>
      <c r="J8">
        <v>20223</v>
      </c>
      <c r="K8">
        <v>23244</v>
      </c>
      <c r="L8">
        <v>16928</v>
      </c>
      <c r="M8">
        <v>26179</v>
      </c>
      <c r="N8">
        <v>23636</v>
      </c>
      <c r="O8">
        <v>27857</v>
      </c>
      <c r="P8">
        <v>22977</v>
      </c>
      <c r="Q8">
        <v>23536</v>
      </c>
      <c r="R8">
        <v>23819</v>
      </c>
      <c r="S8">
        <v>23116</v>
      </c>
      <c r="T8">
        <v>23039</v>
      </c>
      <c r="U8">
        <v>26719</v>
      </c>
    </row>
    <row r="9" spans="1:21" x14ac:dyDescent="0.15">
      <c r="A9" s="1" t="s">
        <v>4</v>
      </c>
    </row>
    <row r="10" spans="1:21" x14ac:dyDescent="0.15">
      <c r="A10" s="1" t="s">
        <v>5</v>
      </c>
    </row>
    <row r="11" spans="1:21" x14ac:dyDescent="0.15">
      <c r="A11" s="1" t="s">
        <v>6</v>
      </c>
      <c r="B11">
        <v>3008</v>
      </c>
      <c r="C11">
        <v>3065</v>
      </c>
      <c r="D11">
        <v>3136</v>
      </c>
      <c r="E11">
        <v>3254</v>
      </c>
      <c r="F11">
        <v>3199</v>
      </c>
      <c r="G11">
        <v>3193</v>
      </c>
      <c r="H11">
        <v>3346</v>
      </c>
      <c r="I11">
        <v>3599</v>
      </c>
      <c r="J11">
        <v>3241</v>
      </c>
      <c r="K11">
        <v>3119</v>
      </c>
      <c r="L11">
        <v>4157</v>
      </c>
      <c r="M11">
        <v>4243</v>
      </c>
      <c r="N11">
        <v>4197</v>
      </c>
      <c r="O11">
        <v>4185</v>
      </c>
      <c r="P11">
        <v>4214</v>
      </c>
      <c r="Q11">
        <v>4643</v>
      </c>
      <c r="R11">
        <v>4234</v>
      </c>
      <c r="S11">
        <v>4205</v>
      </c>
      <c r="T11">
        <v>4199</v>
      </c>
      <c r="U11">
        <v>4214</v>
      </c>
    </row>
    <row r="14" spans="1:21" x14ac:dyDescent="0.15">
      <c r="A14" s="5" t="s">
        <v>8</v>
      </c>
      <c r="B14" s="5"/>
    </row>
    <row r="15" spans="1:21" x14ac:dyDescent="0.15">
      <c r="B15">
        <f>B6-$B$11</f>
        <v>338</v>
      </c>
      <c r="C15">
        <f>C6-$C$11</f>
        <v>81</v>
      </c>
      <c r="D15">
        <f>D6-$D$11</f>
        <v>81</v>
      </c>
      <c r="E15">
        <f>E6-$E$11</f>
        <v>697</v>
      </c>
      <c r="F15">
        <f>F6-$F$11</f>
        <v>5940</v>
      </c>
      <c r="G15">
        <f>G6-$G$11</f>
        <v>12293</v>
      </c>
      <c r="H15">
        <f>H6-$H$11</f>
        <v>15838</v>
      </c>
      <c r="I15">
        <f>I6-$I$11</f>
        <v>16045</v>
      </c>
      <c r="J15">
        <f>J6-$J$11</f>
        <v>17232</v>
      </c>
      <c r="K15">
        <f>K6-$K$11</f>
        <v>19754</v>
      </c>
      <c r="L15">
        <f>L6-$L$11</f>
        <v>8884</v>
      </c>
      <c r="M15">
        <f>M6-$M$11</f>
        <v>17021</v>
      </c>
      <c r="N15">
        <f>N6-$N$11</f>
        <v>20562</v>
      </c>
      <c r="O15">
        <f>O6-$O$11</f>
        <v>19204</v>
      </c>
      <c r="P15">
        <f>P6-$P$11</f>
        <v>19962</v>
      </c>
      <c r="Q15">
        <f>Q6-$Q$11</f>
        <v>19245</v>
      </c>
      <c r="R15">
        <f>R6-$R$11</f>
        <v>20539</v>
      </c>
      <c r="S15">
        <f>S6-$S$11</f>
        <v>20564</v>
      </c>
      <c r="T15">
        <f>T6-$T$11</f>
        <v>21804</v>
      </c>
      <c r="U15">
        <f>U6-$U$11</f>
        <v>22925</v>
      </c>
    </row>
    <row r="16" spans="1:21" x14ac:dyDescent="0.15">
      <c r="B16">
        <f t="shared" ref="B16:B17" si="0">B7-$B$11</f>
        <v>7</v>
      </c>
      <c r="C16">
        <f t="shared" ref="C16:C17" si="1">C7-$C$11</f>
        <v>-608</v>
      </c>
      <c r="D16">
        <f t="shared" ref="D16:D17" si="2">D7-$D$11</f>
        <v>47</v>
      </c>
      <c r="E16">
        <f t="shared" ref="E16:E17" si="3">E7-$E$11</f>
        <v>540</v>
      </c>
      <c r="F16">
        <f t="shared" ref="F16:F17" si="4">F7-$F$11</f>
        <v>5904</v>
      </c>
      <c r="G16">
        <f t="shared" ref="G16:G17" si="5">G7-$G$11</f>
        <v>13917</v>
      </c>
      <c r="H16">
        <f t="shared" ref="H16:H17" si="6">H7-$H$11</f>
        <v>15589</v>
      </c>
      <c r="I16">
        <f t="shared" ref="I16:I17" si="7">I7-$I$11</f>
        <v>13217</v>
      </c>
      <c r="J16">
        <f t="shared" ref="J16:J17" si="8">J7-$J$11</f>
        <v>18567</v>
      </c>
      <c r="K16">
        <f t="shared" ref="K16:K17" si="9">K7-$K$11</f>
        <v>19128</v>
      </c>
      <c r="L16">
        <f t="shared" ref="L16:L17" si="10">L7-$L$11</f>
        <v>18960</v>
      </c>
      <c r="M16">
        <f t="shared" ref="M16:M17" si="11">M7-$M$11</f>
        <v>17100</v>
      </c>
      <c r="N16">
        <f t="shared" ref="N16:N17" si="12">N7-$N$11</f>
        <v>18642</v>
      </c>
      <c r="O16">
        <f t="shared" ref="O16:O17" si="13">O7-$O$11</f>
        <v>11776</v>
      </c>
      <c r="P16">
        <f t="shared" ref="P16:P17" si="14">P7-$P$11</f>
        <v>19366</v>
      </c>
      <c r="Q16">
        <f t="shared" ref="Q16:Q17" si="15">Q7-$Q$11</f>
        <v>19200</v>
      </c>
      <c r="R16">
        <f t="shared" ref="R16:R17" si="16">R7-$R$11</f>
        <v>21990</v>
      </c>
      <c r="S16">
        <f t="shared" ref="S16:S17" si="17">S7-$S$11</f>
        <v>14872</v>
      </c>
      <c r="T16">
        <f t="shared" ref="T16:T17" si="18">T7-$T$11</f>
        <v>20587</v>
      </c>
      <c r="U16">
        <f t="shared" ref="U16:U17" si="19">U7-$U$11</f>
        <v>27934</v>
      </c>
    </row>
    <row r="17" spans="1:21" x14ac:dyDescent="0.15">
      <c r="B17">
        <f t="shared" si="0"/>
        <v>-11</v>
      </c>
      <c r="C17">
        <f t="shared" si="1"/>
        <v>-619</v>
      </c>
      <c r="D17">
        <f t="shared" si="2"/>
        <v>20</v>
      </c>
      <c r="E17">
        <f t="shared" si="3"/>
        <v>652</v>
      </c>
      <c r="F17">
        <f t="shared" si="4"/>
        <v>8046</v>
      </c>
      <c r="G17">
        <f t="shared" si="5"/>
        <v>13374</v>
      </c>
      <c r="H17">
        <f t="shared" si="6"/>
        <v>16296</v>
      </c>
      <c r="I17">
        <f t="shared" si="7"/>
        <v>13757</v>
      </c>
      <c r="J17">
        <f t="shared" si="8"/>
        <v>16982</v>
      </c>
      <c r="K17">
        <f t="shared" si="9"/>
        <v>20125</v>
      </c>
      <c r="L17">
        <f t="shared" si="10"/>
        <v>12771</v>
      </c>
      <c r="M17">
        <f t="shared" si="11"/>
        <v>21936</v>
      </c>
      <c r="N17">
        <f t="shared" si="12"/>
        <v>19439</v>
      </c>
      <c r="O17">
        <f t="shared" si="13"/>
        <v>23672</v>
      </c>
      <c r="P17">
        <f t="shared" si="14"/>
        <v>18763</v>
      </c>
      <c r="Q17">
        <f t="shared" si="15"/>
        <v>18893</v>
      </c>
      <c r="R17">
        <f t="shared" si="16"/>
        <v>19585</v>
      </c>
      <c r="S17">
        <f t="shared" si="17"/>
        <v>18911</v>
      </c>
      <c r="T17">
        <f t="shared" si="18"/>
        <v>18840</v>
      </c>
      <c r="U17">
        <f t="shared" si="19"/>
        <v>22505</v>
      </c>
    </row>
    <row r="20" spans="1:21" x14ac:dyDescent="0.15">
      <c r="A20" s="5" t="s">
        <v>12</v>
      </c>
    </row>
    <row r="21" spans="1:21" x14ac:dyDescent="0.15">
      <c r="A21" t="s">
        <v>9</v>
      </c>
      <c r="B21">
        <v>25</v>
      </c>
      <c r="C21">
        <f t="shared" ref="C21:T21" si="20">B21/2</f>
        <v>12.5</v>
      </c>
      <c r="D21">
        <f t="shared" si="20"/>
        <v>6.25</v>
      </c>
      <c r="E21">
        <f t="shared" si="20"/>
        <v>3.125</v>
      </c>
      <c r="F21">
        <f t="shared" si="20"/>
        <v>1.5625</v>
      </c>
      <c r="G21">
        <f t="shared" si="20"/>
        <v>0.78125</v>
      </c>
      <c r="H21">
        <f t="shared" si="20"/>
        <v>0.390625</v>
      </c>
      <c r="I21" s="4">
        <f t="shared" si="20"/>
        <v>0.1953125</v>
      </c>
      <c r="J21" s="4">
        <f t="shared" si="20"/>
        <v>9.765625E-2</v>
      </c>
      <c r="K21" s="4">
        <f t="shared" si="20"/>
        <v>4.8828125E-2</v>
      </c>
      <c r="L21" s="4">
        <f t="shared" si="20"/>
        <v>2.44140625E-2</v>
      </c>
      <c r="M21">
        <f t="shared" si="20"/>
        <v>1.220703125E-2</v>
      </c>
      <c r="N21">
        <f t="shared" si="20"/>
        <v>6.103515625E-3</v>
      </c>
      <c r="O21">
        <f t="shared" si="20"/>
        <v>3.0517578125E-3</v>
      </c>
      <c r="P21">
        <f t="shared" si="20"/>
        <v>1.52587890625E-3</v>
      </c>
      <c r="Q21">
        <f t="shared" si="20"/>
        <v>7.62939453125E-4</v>
      </c>
      <c r="R21">
        <f t="shared" si="20"/>
        <v>3.814697265625E-4</v>
      </c>
      <c r="S21">
        <f t="shared" si="20"/>
        <v>1.9073486328125E-4</v>
      </c>
      <c r="T21">
        <f t="shared" si="20"/>
        <v>9.5367431640625E-5</v>
      </c>
      <c r="U21" s="2">
        <v>9.9999999999999995E-7</v>
      </c>
    </row>
    <row r="23" spans="1:21" x14ac:dyDescent="0.15">
      <c r="A23" t="s">
        <v>10</v>
      </c>
      <c r="B23">
        <f>B21/1000000</f>
        <v>2.5000000000000001E-5</v>
      </c>
      <c r="C23">
        <f t="shared" ref="C23:U23" si="21">C21/1000000</f>
        <v>1.2500000000000001E-5</v>
      </c>
      <c r="D23">
        <f t="shared" si="21"/>
        <v>6.2500000000000003E-6</v>
      </c>
      <c r="E23">
        <f t="shared" si="21"/>
        <v>3.1250000000000001E-6</v>
      </c>
      <c r="F23">
        <f t="shared" si="21"/>
        <v>1.5625000000000001E-6</v>
      </c>
      <c r="G23">
        <f t="shared" si="21"/>
        <v>7.8125000000000004E-7</v>
      </c>
      <c r="H23">
        <f t="shared" si="21"/>
        <v>3.9062500000000002E-7</v>
      </c>
      <c r="I23">
        <f t="shared" si="21"/>
        <v>1.9531250000000001E-7</v>
      </c>
      <c r="J23">
        <f t="shared" si="21"/>
        <v>9.7656250000000005E-8</v>
      </c>
      <c r="K23">
        <f t="shared" si="21"/>
        <v>4.8828125000000002E-8</v>
      </c>
      <c r="L23">
        <f t="shared" si="21"/>
        <v>2.4414062500000001E-8</v>
      </c>
      <c r="M23">
        <f t="shared" si="21"/>
        <v>1.2207031250000001E-8</v>
      </c>
      <c r="N23">
        <f t="shared" si="21"/>
        <v>6.1035156250000003E-9</v>
      </c>
      <c r="O23">
        <f t="shared" si="21"/>
        <v>3.0517578125000001E-9</v>
      </c>
      <c r="P23">
        <f t="shared" si="21"/>
        <v>1.5258789062500001E-9</v>
      </c>
      <c r="Q23">
        <f t="shared" si="21"/>
        <v>7.6293945312500004E-10</v>
      </c>
      <c r="R23">
        <f t="shared" si="21"/>
        <v>3.8146972656250002E-10</v>
      </c>
      <c r="S23">
        <f t="shared" si="21"/>
        <v>1.9073486328125001E-10</v>
      </c>
      <c r="T23">
        <f t="shared" si="21"/>
        <v>9.5367431640625005E-11</v>
      </c>
      <c r="U23">
        <f t="shared" si="21"/>
        <v>9.9999999999999998E-13</v>
      </c>
    </row>
    <row r="25" spans="1:21" x14ac:dyDescent="0.15">
      <c r="A25" t="s">
        <v>14</v>
      </c>
      <c r="B25">
        <f>LOG10(B23)</f>
        <v>-4.6020599913279625</v>
      </c>
      <c r="C25">
        <f t="shared" ref="C25:U25" si="22">LOG10(C23)</f>
        <v>-4.9030899869919438</v>
      </c>
      <c r="D25">
        <f t="shared" si="22"/>
        <v>-5.204119982655925</v>
      </c>
      <c r="E25">
        <f t="shared" si="22"/>
        <v>-5.5051499783199063</v>
      </c>
      <c r="F25">
        <f t="shared" si="22"/>
        <v>-5.8061799739838875</v>
      </c>
      <c r="G25">
        <f t="shared" si="22"/>
        <v>-6.1072099696478688</v>
      </c>
      <c r="H25">
        <f t="shared" si="22"/>
        <v>-6.4082399653118491</v>
      </c>
      <c r="I25">
        <f t="shared" si="22"/>
        <v>-6.7092699609758304</v>
      </c>
      <c r="J25">
        <f t="shared" si="22"/>
        <v>-7.0102999566398116</v>
      </c>
      <c r="K25">
        <f t="shared" si="22"/>
        <v>-7.3113299523037929</v>
      </c>
      <c r="L25">
        <f t="shared" si="22"/>
        <v>-7.6123599479677742</v>
      </c>
      <c r="M25">
        <f t="shared" si="22"/>
        <v>-7.9133899436317554</v>
      </c>
      <c r="N25">
        <f t="shared" si="22"/>
        <v>-8.2144199392957375</v>
      </c>
      <c r="O25">
        <f t="shared" si="22"/>
        <v>-8.515449934959717</v>
      </c>
      <c r="P25">
        <f t="shared" si="22"/>
        <v>-8.8164799306236983</v>
      </c>
      <c r="Q25">
        <f t="shared" si="22"/>
        <v>-9.1175099262876795</v>
      </c>
      <c r="R25">
        <f t="shared" si="22"/>
        <v>-9.4185399219516608</v>
      </c>
      <c r="S25">
        <f t="shared" si="22"/>
        <v>-9.719569917615642</v>
      </c>
      <c r="T25">
        <f t="shared" si="22"/>
        <v>-10.020599913279623</v>
      </c>
      <c r="U25">
        <f t="shared" si="22"/>
        <v>-12</v>
      </c>
    </row>
    <row r="29" spans="1:21" x14ac:dyDescent="0.15">
      <c r="A29" s="5" t="s">
        <v>18</v>
      </c>
    </row>
    <row r="30" spans="1:21" x14ac:dyDescent="0.15">
      <c r="B30" s="3">
        <f t="shared" ref="B30:U30" si="23">B15/$U$15</f>
        <v>1.4743729552889858E-2</v>
      </c>
      <c r="C30" s="3">
        <f t="shared" si="23"/>
        <v>3.5332606324972736E-3</v>
      </c>
      <c r="D30" s="3">
        <f t="shared" si="23"/>
        <v>3.5332606324972736E-3</v>
      </c>
      <c r="E30" s="3">
        <f t="shared" si="23"/>
        <v>3.040348964013086E-2</v>
      </c>
      <c r="F30" s="3">
        <f t="shared" si="23"/>
        <v>0.25910577971646676</v>
      </c>
      <c r="G30" s="3">
        <f t="shared" si="23"/>
        <v>0.53622682660850596</v>
      </c>
      <c r="H30" s="3">
        <f t="shared" si="23"/>
        <v>0.69086150490730647</v>
      </c>
      <c r="I30" s="3">
        <f t="shared" si="23"/>
        <v>0.69989094874591062</v>
      </c>
      <c r="J30" s="3">
        <f t="shared" si="23"/>
        <v>0.75166848418756815</v>
      </c>
      <c r="K30" s="3">
        <f t="shared" si="23"/>
        <v>0.86167938931297705</v>
      </c>
      <c r="L30" s="3">
        <f t="shared" si="23"/>
        <v>0.38752453653217012</v>
      </c>
      <c r="M30" s="3">
        <f t="shared" si="23"/>
        <v>0.74246455834242098</v>
      </c>
      <c r="N30" s="3">
        <f t="shared" si="23"/>
        <v>0.89692475463467825</v>
      </c>
      <c r="O30" s="3">
        <f t="shared" si="23"/>
        <v>0.83768811341330429</v>
      </c>
      <c r="P30" s="3">
        <f t="shared" si="23"/>
        <v>0.87075245365321696</v>
      </c>
      <c r="Q30" s="3">
        <f t="shared" si="23"/>
        <v>0.8394765539803708</v>
      </c>
      <c r="R30" s="3">
        <f t="shared" si="23"/>
        <v>0.89592148309705566</v>
      </c>
      <c r="S30" s="3">
        <f t="shared" si="23"/>
        <v>0.89701199563794987</v>
      </c>
      <c r="T30" s="3">
        <f t="shared" si="23"/>
        <v>0.95110141766630318</v>
      </c>
      <c r="U30" s="3">
        <f t="shared" si="23"/>
        <v>1</v>
      </c>
    </row>
    <row r="31" spans="1:21" x14ac:dyDescent="0.15">
      <c r="B31" s="3">
        <f t="shared" ref="B31:U31" si="24">B16/$U$16</f>
        <v>2.5059067802677738E-4</v>
      </c>
      <c r="C31" s="3">
        <f t="shared" si="24"/>
        <v>-2.1765590320040093E-2</v>
      </c>
      <c r="D31" s="3">
        <f t="shared" si="24"/>
        <v>1.6825374096083626E-3</v>
      </c>
      <c r="E31" s="3">
        <f t="shared" si="24"/>
        <v>1.93312808763514E-2</v>
      </c>
      <c r="F31" s="3">
        <f t="shared" si="24"/>
        <v>0.21135533758144198</v>
      </c>
      <c r="G31" s="3">
        <f t="shared" si="24"/>
        <v>0.49821006658552303</v>
      </c>
      <c r="H31" s="3">
        <f t="shared" si="24"/>
        <v>0.55806543996563329</v>
      </c>
      <c r="I31" s="3">
        <f t="shared" si="24"/>
        <v>0.47315099878284528</v>
      </c>
      <c r="J31" s="3">
        <f t="shared" si="24"/>
        <v>0.66467387413188228</v>
      </c>
      <c r="K31" s="3">
        <f t="shared" si="24"/>
        <v>0.68475692704231406</v>
      </c>
      <c r="L31" s="3">
        <f t="shared" si="24"/>
        <v>0.67874275076967139</v>
      </c>
      <c r="M31" s="3">
        <f t="shared" si="24"/>
        <v>0.61215722775112769</v>
      </c>
      <c r="N31" s="3">
        <f t="shared" si="24"/>
        <v>0.6673587742535978</v>
      </c>
      <c r="O31" s="3">
        <f t="shared" si="24"/>
        <v>0.42156511777761868</v>
      </c>
      <c r="P31" s="3">
        <f t="shared" si="24"/>
        <v>0.69327701009522447</v>
      </c>
      <c r="Q31" s="3">
        <f t="shared" si="24"/>
        <v>0.68733443115916093</v>
      </c>
      <c r="R31" s="3">
        <f t="shared" si="24"/>
        <v>0.78721271568697648</v>
      </c>
      <c r="S31" s="3">
        <f t="shared" si="24"/>
        <v>0.53239779480203342</v>
      </c>
      <c r="T31" s="3">
        <f t="shared" si="24"/>
        <v>0.73698718407675234</v>
      </c>
      <c r="U31" s="3">
        <f t="shared" si="24"/>
        <v>1</v>
      </c>
    </row>
    <row r="32" spans="1:21" x14ac:dyDescent="0.15">
      <c r="B32" s="3">
        <f t="shared" ref="B32:U32" si="25">B17/$U$17</f>
        <v>-4.8878027105087756E-4</v>
      </c>
      <c r="C32" s="3">
        <f t="shared" si="25"/>
        <v>-2.7504998889135747E-2</v>
      </c>
      <c r="D32" s="3">
        <f t="shared" si="25"/>
        <v>8.8869140191068653E-4</v>
      </c>
      <c r="E32" s="3">
        <f t="shared" si="25"/>
        <v>2.8971339702288379E-2</v>
      </c>
      <c r="F32" s="3">
        <f t="shared" si="25"/>
        <v>0.35752055098866919</v>
      </c>
      <c r="G32" s="3">
        <f t="shared" si="25"/>
        <v>0.59426794045767606</v>
      </c>
      <c r="H32" s="3">
        <f t="shared" si="25"/>
        <v>0.72410575427682733</v>
      </c>
      <c r="I32" s="3">
        <f t="shared" si="25"/>
        <v>0.61128638080426567</v>
      </c>
      <c r="J32" s="3">
        <f t="shared" si="25"/>
        <v>0.75458786936236388</v>
      </c>
      <c r="K32" s="3">
        <f t="shared" si="25"/>
        <v>0.89424572317262829</v>
      </c>
      <c r="L32" s="3">
        <f t="shared" si="25"/>
        <v>0.56747389469006893</v>
      </c>
      <c r="M32" s="3">
        <f t="shared" si="25"/>
        <v>0.97471672961564093</v>
      </c>
      <c r="N32" s="3">
        <f t="shared" si="25"/>
        <v>0.86376360808709174</v>
      </c>
      <c r="O32" s="3">
        <f t="shared" si="25"/>
        <v>1.0518551433014887</v>
      </c>
      <c r="P32" s="3">
        <f t="shared" si="25"/>
        <v>0.8337258387025106</v>
      </c>
      <c r="Q32" s="3">
        <f t="shared" si="25"/>
        <v>0.83950233281493003</v>
      </c>
      <c r="R32" s="3">
        <f t="shared" si="25"/>
        <v>0.87025105532103975</v>
      </c>
      <c r="S32" s="3">
        <f t="shared" si="25"/>
        <v>0.84030215507664963</v>
      </c>
      <c r="T32" s="3">
        <f t="shared" si="25"/>
        <v>0.83714730059986675</v>
      </c>
      <c r="U32" s="3">
        <f t="shared" si="25"/>
        <v>1</v>
      </c>
    </row>
    <row r="33" spans="1:2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5" spans="1:21" x14ac:dyDescent="0.15">
      <c r="A35" s="5" t="s">
        <v>15</v>
      </c>
    </row>
    <row r="36" spans="1:21" x14ac:dyDescent="0.15">
      <c r="B36" s="3">
        <f t="shared" ref="B36:U36" si="26">AVERAGE(B30:B32)</f>
        <v>4.8351799866219189E-3</v>
      </c>
      <c r="C36" s="3">
        <f t="shared" si="26"/>
        <v>-1.5245776192226189E-2</v>
      </c>
      <c r="D36" s="3">
        <f t="shared" si="26"/>
        <v>2.0348298146721077E-3</v>
      </c>
      <c r="E36" s="3">
        <f t="shared" si="26"/>
        <v>2.6235370072923547E-2</v>
      </c>
      <c r="F36" s="3">
        <f t="shared" si="26"/>
        <v>0.27599388942885933</v>
      </c>
      <c r="G36" s="3">
        <f t="shared" si="26"/>
        <v>0.54290161121723501</v>
      </c>
      <c r="H36" s="3">
        <f t="shared" si="26"/>
        <v>0.65767756638325581</v>
      </c>
      <c r="I36" s="3">
        <f t="shared" si="26"/>
        <v>0.59477610944434056</v>
      </c>
      <c r="J36" s="3">
        <f t="shared" si="26"/>
        <v>0.72364340922727133</v>
      </c>
      <c r="K36" s="3">
        <f t="shared" si="26"/>
        <v>0.8135606798426398</v>
      </c>
      <c r="L36" s="3">
        <f t="shared" si="26"/>
        <v>0.54458039399730351</v>
      </c>
      <c r="M36" s="3">
        <f t="shared" si="26"/>
        <v>0.77644617190306331</v>
      </c>
      <c r="N36" s="3">
        <f t="shared" si="26"/>
        <v>0.80934904565845589</v>
      </c>
      <c r="O36" s="3">
        <f t="shared" si="26"/>
        <v>0.77036945816413727</v>
      </c>
      <c r="P36" s="3">
        <f t="shared" si="26"/>
        <v>0.79925176748365079</v>
      </c>
      <c r="Q36" s="3">
        <f t="shared" si="26"/>
        <v>0.78877110598482059</v>
      </c>
      <c r="R36" s="3">
        <f t="shared" si="26"/>
        <v>0.85112841803502404</v>
      </c>
      <c r="S36" s="3">
        <f t="shared" si="26"/>
        <v>0.75657064850554434</v>
      </c>
      <c r="T36" s="3">
        <f t="shared" si="26"/>
        <v>0.84174530078097398</v>
      </c>
      <c r="U36" s="3">
        <f t="shared" si="26"/>
        <v>1</v>
      </c>
    </row>
    <row r="38" spans="1:21" x14ac:dyDescent="0.15">
      <c r="A38" s="5" t="s">
        <v>13</v>
      </c>
    </row>
    <row r="39" spans="1:21" x14ac:dyDescent="0.15">
      <c r="B39" s="3">
        <f t="shared" ref="B39:U39" si="27">_xlfn.STDEV.S(B30:B32)</f>
        <v>8.589015265469983E-3</v>
      </c>
      <c r="C39" s="3">
        <f t="shared" si="27"/>
        <v>1.6514368614300459E-2</v>
      </c>
      <c r="D39" s="3">
        <f t="shared" si="27"/>
        <v>1.3570258132550505E-3</v>
      </c>
      <c r="E39" s="3">
        <f t="shared" si="27"/>
        <v>6.0218434957065997E-3</v>
      </c>
      <c r="F39" s="3">
        <f t="shared" si="27"/>
        <v>7.4531695203037068E-2</v>
      </c>
      <c r="G39" s="3">
        <f t="shared" si="27"/>
        <v>4.8375544910515579E-2</v>
      </c>
      <c r="H39" s="3">
        <f t="shared" si="27"/>
        <v>8.7853439466624716E-2</v>
      </c>
      <c r="I39" s="3">
        <f t="shared" si="27"/>
        <v>0.1142680752555022</v>
      </c>
      <c r="J39" s="3">
        <f t="shared" si="27"/>
        <v>5.1089972151826958E-2</v>
      </c>
      <c r="K39" s="3">
        <f t="shared" si="27"/>
        <v>0.11272952841580611</v>
      </c>
      <c r="L39" s="3">
        <f t="shared" si="27"/>
        <v>0.14695270108574732</v>
      </c>
      <c r="M39" s="3">
        <f t="shared" si="27"/>
        <v>0.18365296252225097</v>
      </c>
      <c r="N39" s="3">
        <f t="shared" si="27"/>
        <v>0.12407998746899727</v>
      </c>
      <c r="O39" s="3">
        <f t="shared" si="27"/>
        <v>0.32049216851139628</v>
      </c>
      <c r="P39" s="3">
        <f t="shared" si="27"/>
        <v>9.3625474398417952E-2</v>
      </c>
      <c r="Q39" s="3">
        <f t="shared" si="27"/>
        <v>8.7846738220050263E-2</v>
      </c>
      <c r="R39" s="3">
        <f t="shared" si="27"/>
        <v>5.6821258966464866E-2</v>
      </c>
      <c r="S39" s="3">
        <f t="shared" si="27"/>
        <v>0.19619914056209212</v>
      </c>
      <c r="T39" s="3">
        <f t="shared" si="27"/>
        <v>0.1071311460811438</v>
      </c>
      <c r="U39" s="3">
        <f t="shared" si="27"/>
        <v>0</v>
      </c>
    </row>
    <row r="42" spans="1:21" ht="28" customHeight="1" x14ac:dyDescent="0.15">
      <c r="E42" s="12" t="s">
        <v>17</v>
      </c>
      <c r="F42" s="12"/>
      <c r="G42" s="12"/>
    </row>
    <row r="44" spans="1:21" x14ac:dyDescent="0.15">
      <c r="E44" s="9" t="s">
        <v>7</v>
      </c>
      <c r="F44" s="9"/>
      <c r="G44" s="9"/>
    </row>
    <row r="45" spans="1:21" x14ac:dyDescent="0.15">
      <c r="A45" t="s">
        <v>14</v>
      </c>
      <c r="B45" t="s">
        <v>7</v>
      </c>
      <c r="C45" t="s">
        <v>16</v>
      </c>
      <c r="E45" s="10" t="s">
        <v>19</v>
      </c>
      <c r="F45" s="10" t="s">
        <v>20</v>
      </c>
      <c r="G45" s="10" t="s">
        <v>21</v>
      </c>
    </row>
    <row r="46" spans="1:21" x14ac:dyDescent="0.15">
      <c r="A46">
        <v>-12</v>
      </c>
      <c r="B46" s="3">
        <f>U36</f>
        <v>1</v>
      </c>
      <c r="C46" s="3">
        <f>U39</f>
        <v>0</v>
      </c>
      <c r="E46" s="11">
        <f>U30</f>
        <v>1</v>
      </c>
      <c r="F46" s="11">
        <f>U31</f>
        <v>1</v>
      </c>
      <c r="G46" s="11">
        <f>U32</f>
        <v>1</v>
      </c>
    </row>
    <row r="47" spans="1:21" x14ac:dyDescent="0.15">
      <c r="A47">
        <v>-10.0206</v>
      </c>
      <c r="B47" s="3">
        <f>T36</f>
        <v>0.84174530078097398</v>
      </c>
      <c r="C47" s="3">
        <f>T39</f>
        <v>0.1071311460811438</v>
      </c>
      <c r="E47" s="11">
        <f>T30</f>
        <v>0.95110141766630318</v>
      </c>
      <c r="F47" s="11">
        <f>T31</f>
        <v>0.73698718407675234</v>
      </c>
      <c r="G47" s="11">
        <f>T32</f>
        <v>0.83714730059986675</v>
      </c>
    </row>
    <row r="48" spans="1:21" x14ac:dyDescent="0.15">
      <c r="A48">
        <f>S25</f>
        <v>-9.719569917615642</v>
      </c>
      <c r="B48" s="3">
        <f>S36</f>
        <v>0.75657064850554434</v>
      </c>
      <c r="C48" s="3">
        <f>S39</f>
        <v>0.19619914056209212</v>
      </c>
      <c r="E48" s="11">
        <f>S30</f>
        <v>0.89701199563794987</v>
      </c>
      <c r="F48" s="11">
        <f>S31</f>
        <v>0.53239779480203342</v>
      </c>
      <c r="G48" s="11">
        <f>S32</f>
        <v>0.84030215507664963</v>
      </c>
    </row>
    <row r="49" spans="1:7" x14ac:dyDescent="0.15">
      <c r="A49">
        <f>R25</f>
        <v>-9.4185399219516608</v>
      </c>
      <c r="B49" s="3">
        <f>R36</f>
        <v>0.85112841803502404</v>
      </c>
      <c r="C49" s="3">
        <f>R39</f>
        <v>5.6821258966464866E-2</v>
      </c>
      <c r="E49" s="11">
        <f>R30</f>
        <v>0.89592148309705566</v>
      </c>
      <c r="F49" s="11">
        <f>R31</f>
        <v>0.78721271568697648</v>
      </c>
      <c r="G49" s="11">
        <f>R32</f>
        <v>0.87025105532103975</v>
      </c>
    </row>
    <row r="50" spans="1:7" x14ac:dyDescent="0.15">
      <c r="A50">
        <f>Q25</f>
        <v>-9.1175099262876795</v>
      </c>
      <c r="B50" s="3">
        <f>Q36</f>
        <v>0.78877110598482059</v>
      </c>
      <c r="C50" s="3">
        <f>Q39</f>
        <v>8.7846738220050263E-2</v>
      </c>
      <c r="E50" s="11">
        <f>Q30</f>
        <v>0.8394765539803708</v>
      </c>
      <c r="F50" s="11">
        <f>Q31</f>
        <v>0.68733443115916093</v>
      </c>
      <c r="G50" s="11">
        <f>Q32</f>
        <v>0.83950233281493003</v>
      </c>
    </row>
    <row r="51" spans="1:7" x14ac:dyDescent="0.15">
      <c r="A51">
        <f>P25</f>
        <v>-8.8164799306236983</v>
      </c>
      <c r="B51" s="3">
        <f>P36</f>
        <v>0.79925176748365079</v>
      </c>
      <c r="C51" s="3">
        <f>P39</f>
        <v>9.3625474398417952E-2</v>
      </c>
      <c r="E51" s="11">
        <f>P30</f>
        <v>0.87075245365321696</v>
      </c>
      <c r="F51" s="11">
        <f>P31</f>
        <v>0.69327701009522447</v>
      </c>
      <c r="G51" s="11">
        <f>P32</f>
        <v>0.8337258387025106</v>
      </c>
    </row>
    <row r="52" spans="1:7" x14ac:dyDescent="0.15">
      <c r="A52">
        <f>O25</f>
        <v>-8.515449934959717</v>
      </c>
      <c r="B52" s="3">
        <f>O36</f>
        <v>0.77036945816413727</v>
      </c>
      <c r="C52" s="3">
        <f>O39</f>
        <v>0.32049216851139628</v>
      </c>
      <c r="E52" s="11">
        <f>O30</f>
        <v>0.83768811341330429</v>
      </c>
      <c r="F52" s="11">
        <f>O31</f>
        <v>0.42156511777761868</v>
      </c>
      <c r="G52" s="11">
        <f>O32</f>
        <v>1.0518551433014887</v>
      </c>
    </row>
    <row r="53" spans="1:7" x14ac:dyDescent="0.15">
      <c r="A53">
        <f>N25</f>
        <v>-8.2144199392957375</v>
      </c>
      <c r="B53" s="3">
        <f>N36</f>
        <v>0.80934904565845589</v>
      </c>
      <c r="C53" s="3">
        <f>N39</f>
        <v>0.12407998746899727</v>
      </c>
      <c r="E53" s="11">
        <f>N30</f>
        <v>0.89692475463467825</v>
      </c>
      <c r="F53" s="11">
        <f>N31</f>
        <v>0.6673587742535978</v>
      </c>
      <c r="G53" s="11">
        <f>N32</f>
        <v>0.86376360808709174</v>
      </c>
    </row>
    <row r="54" spans="1:7" x14ac:dyDescent="0.15">
      <c r="A54">
        <f>M25</f>
        <v>-7.9133899436317554</v>
      </c>
      <c r="B54" s="3">
        <f>M36</f>
        <v>0.77644617190306331</v>
      </c>
      <c r="C54" s="3">
        <f>M39</f>
        <v>0.18365296252225097</v>
      </c>
      <c r="E54" s="11">
        <f>M30</f>
        <v>0.74246455834242098</v>
      </c>
      <c r="F54" s="11">
        <f>M31</f>
        <v>0.61215722775112769</v>
      </c>
      <c r="G54" s="11">
        <f>M32</f>
        <v>0.97471672961564093</v>
      </c>
    </row>
    <row r="55" spans="1:7" x14ac:dyDescent="0.15">
      <c r="A55">
        <f>L25</f>
        <v>-7.6123599479677742</v>
      </c>
      <c r="B55" s="3">
        <f>L36</f>
        <v>0.54458039399730351</v>
      </c>
      <c r="C55" s="3">
        <f>L39</f>
        <v>0.14695270108574732</v>
      </c>
      <c r="E55" s="11">
        <f>L30</f>
        <v>0.38752453653217012</v>
      </c>
      <c r="F55" s="11">
        <f>L31</f>
        <v>0.67874275076967139</v>
      </c>
      <c r="G55" s="11">
        <f>L32</f>
        <v>0.56747389469006893</v>
      </c>
    </row>
    <row r="56" spans="1:7" x14ac:dyDescent="0.15">
      <c r="A56">
        <f>K25</f>
        <v>-7.3113299523037929</v>
      </c>
      <c r="B56" s="3">
        <f>K36</f>
        <v>0.8135606798426398</v>
      </c>
      <c r="C56" s="3">
        <f>K39</f>
        <v>0.11272952841580611</v>
      </c>
      <c r="E56" s="11">
        <f>K30</f>
        <v>0.86167938931297705</v>
      </c>
      <c r="F56" s="11">
        <f>K31</f>
        <v>0.68475692704231406</v>
      </c>
      <c r="G56" s="11">
        <f>K32</f>
        <v>0.89424572317262829</v>
      </c>
    </row>
    <row r="57" spans="1:7" x14ac:dyDescent="0.15">
      <c r="A57">
        <f>J25</f>
        <v>-7.0102999566398116</v>
      </c>
      <c r="B57" s="3">
        <f>J36</f>
        <v>0.72364340922727133</v>
      </c>
      <c r="C57" s="3">
        <f>J39</f>
        <v>5.1089972151826958E-2</v>
      </c>
      <c r="E57" s="11">
        <f>J30</f>
        <v>0.75166848418756815</v>
      </c>
      <c r="F57" s="11">
        <f>J31</f>
        <v>0.66467387413188228</v>
      </c>
      <c r="G57" s="11">
        <f>J32</f>
        <v>0.75458786936236388</v>
      </c>
    </row>
    <row r="58" spans="1:7" x14ac:dyDescent="0.15">
      <c r="A58">
        <f>I25</f>
        <v>-6.7092699609758304</v>
      </c>
      <c r="B58" s="3">
        <f>I36</f>
        <v>0.59477610944434056</v>
      </c>
      <c r="C58" s="3">
        <f>I39</f>
        <v>0.1142680752555022</v>
      </c>
      <c r="E58" s="11">
        <f>I30</f>
        <v>0.69989094874591062</v>
      </c>
      <c r="F58" s="11">
        <f>I31</f>
        <v>0.47315099878284528</v>
      </c>
      <c r="G58" s="11">
        <f>I32</f>
        <v>0.61128638080426567</v>
      </c>
    </row>
    <row r="59" spans="1:7" x14ac:dyDescent="0.15">
      <c r="A59">
        <f>H25</f>
        <v>-6.4082399653118491</v>
      </c>
      <c r="B59" s="3">
        <f>H36</f>
        <v>0.65767756638325581</v>
      </c>
      <c r="C59" s="3">
        <f>H39</f>
        <v>8.7853439466624716E-2</v>
      </c>
      <c r="E59" s="11">
        <f>H30</f>
        <v>0.69086150490730647</v>
      </c>
      <c r="F59" s="11">
        <f>H31</f>
        <v>0.55806543996563329</v>
      </c>
      <c r="G59" s="11">
        <f>H32</f>
        <v>0.72410575427682733</v>
      </c>
    </row>
    <row r="60" spans="1:7" x14ac:dyDescent="0.15">
      <c r="A60">
        <f>G25</f>
        <v>-6.1072099696478688</v>
      </c>
      <c r="B60" s="3">
        <f>G36</f>
        <v>0.54290161121723501</v>
      </c>
      <c r="C60" s="3">
        <f>G39</f>
        <v>4.8375544910515579E-2</v>
      </c>
      <c r="E60" s="11">
        <f>G30</f>
        <v>0.53622682660850596</v>
      </c>
      <c r="F60" s="11">
        <f>G31</f>
        <v>0.49821006658552303</v>
      </c>
      <c r="G60" s="11">
        <f>G32</f>
        <v>0.59426794045767606</v>
      </c>
    </row>
    <row r="61" spans="1:7" x14ac:dyDescent="0.15">
      <c r="A61">
        <f>F25</f>
        <v>-5.8061799739838875</v>
      </c>
      <c r="B61" s="3">
        <f>F36</f>
        <v>0.27599388942885933</v>
      </c>
      <c r="C61" s="3">
        <f>F39</f>
        <v>7.4531695203037068E-2</v>
      </c>
      <c r="E61" s="11">
        <f>F30</f>
        <v>0.25910577971646676</v>
      </c>
      <c r="F61" s="11">
        <f>F31</f>
        <v>0.21135533758144198</v>
      </c>
      <c r="G61" s="11">
        <f>F32</f>
        <v>0.35752055098866919</v>
      </c>
    </row>
    <row r="62" spans="1:7" x14ac:dyDescent="0.15">
      <c r="A62">
        <f>E25</f>
        <v>-5.5051499783199063</v>
      </c>
      <c r="B62" s="3">
        <f>E36</f>
        <v>2.6235370072923547E-2</v>
      </c>
      <c r="C62" s="3">
        <f>E39</f>
        <v>6.0218434957065997E-3</v>
      </c>
      <c r="E62" s="11">
        <f>E30</f>
        <v>3.040348964013086E-2</v>
      </c>
      <c r="F62" s="11">
        <f>E31</f>
        <v>1.93312808763514E-2</v>
      </c>
      <c r="G62" s="11">
        <f>E32</f>
        <v>2.8971339702288379E-2</v>
      </c>
    </row>
    <row r="63" spans="1:7" x14ac:dyDescent="0.15">
      <c r="A63">
        <f>D25</f>
        <v>-5.204119982655925</v>
      </c>
      <c r="B63" s="3">
        <f>D36</f>
        <v>2.0348298146721077E-3</v>
      </c>
      <c r="C63" s="3">
        <f>D39</f>
        <v>1.3570258132550505E-3</v>
      </c>
      <c r="E63" s="11">
        <f>D30</f>
        <v>3.5332606324972736E-3</v>
      </c>
      <c r="F63" s="11">
        <f>D31</f>
        <v>1.6825374096083626E-3</v>
      </c>
      <c r="G63" s="11">
        <f>D32</f>
        <v>8.8869140191068653E-4</v>
      </c>
    </row>
    <row r="64" spans="1:7" x14ac:dyDescent="0.15">
      <c r="A64">
        <f>C25</f>
        <v>-4.9030899869919438</v>
      </c>
      <c r="B64" s="3">
        <f>C36</f>
        <v>-1.5245776192226189E-2</v>
      </c>
      <c r="C64" s="3">
        <f>C39</f>
        <v>1.6514368614300459E-2</v>
      </c>
      <c r="E64" s="11">
        <f>C30</f>
        <v>3.5332606324972736E-3</v>
      </c>
      <c r="F64" s="11">
        <f>C31</f>
        <v>-2.1765590320040093E-2</v>
      </c>
      <c r="G64" s="11">
        <f>C32</f>
        <v>-2.7504998889135747E-2</v>
      </c>
    </row>
    <row r="65" spans="1:7" x14ac:dyDescent="0.15">
      <c r="A65">
        <f>B25</f>
        <v>-4.6020599913279625</v>
      </c>
      <c r="B65" s="3">
        <f>B36</f>
        <v>4.8351799866219189E-3</v>
      </c>
      <c r="C65" s="3">
        <f>B39</f>
        <v>8.589015265469983E-3</v>
      </c>
      <c r="E65" s="11">
        <f>B30</f>
        <v>1.4743729552889858E-2</v>
      </c>
      <c r="F65" s="11">
        <f>B31</f>
        <v>2.5059067802677738E-4</v>
      </c>
      <c r="G65" s="11">
        <f>B32</f>
        <v>-4.8878027105087756E-4</v>
      </c>
    </row>
  </sheetData>
  <mergeCells count="2">
    <mergeCell ref="E44:G44"/>
    <mergeCell ref="E42:G42"/>
  </mergeCells>
  <pageMargins left="0.75" right="0.75" top="1" bottom="1" header="0.5" footer="0.5"/>
  <pageSetup paperSize="9" orientation="portrait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65"/>
  <sheetViews>
    <sheetView topLeftCell="A11" workbookViewId="0">
      <selection activeCell="U22" sqref="U22"/>
    </sheetView>
  </sheetViews>
  <sheetFormatPr baseColWidth="10" defaultColWidth="8.83203125" defaultRowHeight="13" x14ac:dyDescent="0.15"/>
  <cols>
    <col min="1" max="1" width="12.1640625" bestFit="1" customWidth="1"/>
    <col min="2" max="2" width="9.1640625" customWidth="1"/>
    <col min="20" max="20" width="8.83203125" customWidth="1"/>
  </cols>
  <sheetData>
    <row r="2" spans="1:21" ht="18" x14ac:dyDescent="0.2">
      <c r="A2" s="6" t="s">
        <v>11</v>
      </c>
    </row>
    <row r="5" spans="1:21" x14ac:dyDescent="0.15">
      <c r="A5" s="1" t="s">
        <v>0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2</v>
      </c>
      <c r="M5" s="1">
        <v>3</v>
      </c>
      <c r="N5" s="1">
        <v>4</v>
      </c>
      <c r="O5" s="1">
        <v>5</v>
      </c>
      <c r="P5" s="1">
        <v>6</v>
      </c>
      <c r="Q5" s="1">
        <v>7</v>
      </c>
      <c r="R5" s="1">
        <v>8</v>
      </c>
      <c r="S5" s="1">
        <v>9</v>
      </c>
      <c r="T5" s="1">
        <v>10</v>
      </c>
      <c r="U5" s="1">
        <v>11</v>
      </c>
    </row>
    <row r="6" spans="1:21" x14ac:dyDescent="0.15">
      <c r="A6" s="1" t="s">
        <v>1</v>
      </c>
      <c r="B6">
        <v>3910</v>
      </c>
      <c r="C6">
        <v>3649</v>
      </c>
      <c r="D6">
        <v>3930</v>
      </c>
      <c r="E6">
        <v>4154</v>
      </c>
      <c r="F6">
        <v>3934</v>
      </c>
      <c r="G6">
        <v>4318</v>
      </c>
      <c r="H6">
        <v>5433</v>
      </c>
      <c r="I6">
        <v>17090</v>
      </c>
      <c r="J6">
        <v>22116</v>
      </c>
      <c r="K6">
        <v>19553</v>
      </c>
      <c r="L6">
        <v>15144</v>
      </c>
      <c r="M6">
        <v>20038</v>
      </c>
      <c r="N6">
        <v>26667</v>
      </c>
      <c r="O6">
        <v>37123</v>
      </c>
      <c r="P6">
        <v>21256</v>
      </c>
      <c r="Q6">
        <v>23392</v>
      </c>
      <c r="R6">
        <v>18479</v>
      </c>
      <c r="S6">
        <v>23140</v>
      </c>
      <c r="T6">
        <v>27591</v>
      </c>
      <c r="U6">
        <v>28347</v>
      </c>
    </row>
    <row r="7" spans="1:21" x14ac:dyDescent="0.15">
      <c r="A7" s="1" t="s">
        <v>2</v>
      </c>
      <c r="B7">
        <v>3875</v>
      </c>
      <c r="C7">
        <v>3460</v>
      </c>
      <c r="D7">
        <v>2744</v>
      </c>
      <c r="E7">
        <v>4036</v>
      </c>
      <c r="F7">
        <v>3741</v>
      </c>
      <c r="G7">
        <v>4891</v>
      </c>
      <c r="H7">
        <v>8070</v>
      </c>
      <c r="I7">
        <v>24345</v>
      </c>
      <c r="J7">
        <v>23135</v>
      </c>
      <c r="K7">
        <v>17914</v>
      </c>
      <c r="L7">
        <v>24335</v>
      </c>
      <c r="M7">
        <v>27643</v>
      </c>
      <c r="N7">
        <v>28344</v>
      </c>
      <c r="O7">
        <v>28254</v>
      </c>
      <c r="P7">
        <v>29945</v>
      </c>
      <c r="Q7">
        <v>32569</v>
      </c>
      <c r="R7">
        <v>27743</v>
      </c>
      <c r="S7">
        <v>32626</v>
      </c>
      <c r="T7">
        <v>27092</v>
      </c>
      <c r="U7">
        <v>27412</v>
      </c>
    </row>
    <row r="8" spans="1:21" x14ac:dyDescent="0.15">
      <c r="A8" s="1" t="s">
        <v>3</v>
      </c>
      <c r="B8">
        <v>2918</v>
      </c>
      <c r="C8">
        <v>3909</v>
      </c>
      <c r="D8">
        <v>3889</v>
      </c>
      <c r="E8">
        <v>3953</v>
      </c>
      <c r="F8">
        <v>4030</v>
      </c>
      <c r="G8">
        <v>5141</v>
      </c>
      <c r="H8">
        <v>8866</v>
      </c>
      <c r="I8">
        <v>17043</v>
      </c>
      <c r="J8">
        <v>25073</v>
      </c>
      <c r="K8">
        <v>18938</v>
      </c>
      <c r="L8">
        <v>23675</v>
      </c>
      <c r="M8">
        <v>34975</v>
      </c>
      <c r="N8">
        <v>26511</v>
      </c>
      <c r="O8">
        <v>27904</v>
      </c>
      <c r="P8">
        <v>27893</v>
      </c>
      <c r="Q8">
        <v>26589</v>
      </c>
      <c r="R8">
        <v>21486</v>
      </c>
      <c r="S8">
        <v>25669</v>
      </c>
      <c r="T8">
        <v>28357</v>
      </c>
      <c r="U8">
        <v>35481</v>
      </c>
    </row>
    <row r="9" spans="1:21" x14ac:dyDescent="0.15">
      <c r="A9" s="1" t="s">
        <v>4</v>
      </c>
    </row>
    <row r="10" spans="1:21" x14ac:dyDescent="0.15">
      <c r="A10" s="1" t="s">
        <v>5</v>
      </c>
    </row>
    <row r="11" spans="1:21" x14ac:dyDescent="0.15">
      <c r="A11" s="1" t="s">
        <v>6</v>
      </c>
      <c r="B11">
        <v>3788</v>
      </c>
      <c r="C11">
        <v>3052</v>
      </c>
      <c r="D11">
        <v>3907</v>
      </c>
      <c r="E11">
        <v>3118</v>
      </c>
      <c r="F11">
        <v>2782</v>
      </c>
      <c r="G11">
        <v>3933</v>
      </c>
      <c r="H11">
        <v>2758</v>
      </c>
      <c r="I11">
        <v>3948</v>
      </c>
      <c r="J11">
        <v>3942</v>
      </c>
      <c r="K11">
        <v>3931</v>
      </c>
      <c r="L11">
        <v>4145</v>
      </c>
      <c r="M11">
        <v>4157</v>
      </c>
      <c r="N11">
        <v>4082</v>
      </c>
      <c r="O11">
        <v>4078</v>
      </c>
      <c r="P11">
        <v>4047</v>
      </c>
      <c r="Q11">
        <v>4348</v>
      </c>
      <c r="R11">
        <v>4029</v>
      </c>
      <c r="S11">
        <v>4151</v>
      </c>
      <c r="T11">
        <v>2953</v>
      </c>
      <c r="U11">
        <v>4412</v>
      </c>
    </row>
    <row r="14" spans="1:21" x14ac:dyDescent="0.15">
      <c r="A14" s="5" t="s">
        <v>8</v>
      </c>
      <c r="B14" s="5"/>
    </row>
    <row r="15" spans="1:21" x14ac:dyDescent="0.15">
      <c r="B15">
        <f>B6-$B$11</f>
        <v>122</v>
      </c>
      <c r="C15">
        <f>C6-$C$11</f>
        <v>597</v>
      </c>
      <c r="D15">
        <f>D6-$D$11</f>
        <v>23</v>
      </c>
      <c r="E15">
        <f>E6-$E$11</f>
        <v>1036</v>
      </c>
      <c r="F15">
        <f>F6-$F$11</f>
        <v>1152</v>
      </c>
      <c r="G15">
        <f>G6-$G$11</f>
        <v>385</v>
      </c>
      <c r="H15">
        <f>H6-$H$11</f>
        <v>2675</v>
      </c>
      <c r="I15">
        <f>I6-$I$11</f>
        <v>13142</v>
      </c>
      <c r="J15">
        <f>J6-$J$11</f>
        <v>18174</v>
      </c>
      <c r="K15">
        <f>K6-$K$11</f>
        <v>15622</v>
      </c>
      <c r="L15">
        <f>L6-$L$11</f>
        <v>10999</v>
      </c>
      <c r="M15">
        <f>M6-$M$11</f>
        <v>15881</v>
      </c>
      <c r="N15">
        <f>N6-$N$11</f>
        <v>22585</v>
      </c>
      <c r="O15">
        <f>O6-$O$11</f>
        <v>33045</v>
      </c>
      <c r="P15">
        <f>P6-$P$11</f>
        <v>17209</v>
      </c>
      <c r="Q15">
        <f>Q6-$Q$11</f>
        <v>19044</v>
      </c>
      <c r="R15">
        <f>R6-$R$11</f>
        <v>14450</v>
      </c>
      <c r="S15">
        <f>S6-$S$11</f>
        <v>18989</v>
      </c>
      <c r="T15">
        <f>T6-$T$11</f>
        <v>24638</v>
      </c>
      <c r="U15">
        <f>U6-$U$11</f>
        <v>23935</v>
      </c>
    </row>
    <row r="16" spans="1:21" x14ac:dyDescent="0.15">
      <c r="B16">
        <f t="shared" ref="B16:B17" si="0">B7-$B$11</f>
        <v>87</v>
      </c>
      <c r="C16">
        <f t="shared" ref="C16:C17" si="1">C7-$C$11</f>
        <v>408</v>
      </c>
      <c r="D16">
        <f t="shared" ref="D16:D17" si="2">D7-$D$11</f>
        <v>-1163</v>
      </c>
      <c r="E16">
        <f t="shared" ref="E16:E17" si="3">E7-$E$11</f>
        <v>918</v>
      </c>
      <c r="F16">
        <f t="shared" ref="F16:F17" si="4">F7-$F$11</f>
        <v>959</v>
      </c>
      <c r="G16">
        <f t="shared" ref="G16:G17" si="5">G7-$G$11</f>
        <v>958</v>
      </c>
      <c r="H16">
        <f t="shared" ref="H16:H17" si="6">H7-$H$11</f>
        <v>5312</v>
      </c>
      <c r="I16">
        <f t="shared" ref="I16:I17" si="7">I7-$I$11</f>
        <v>20397</v>
      </c>
      <c r="J16">
        <f t="shared" ref="J16:J17" si="8">J7-$J$11</f>
        <v>19193</v>
      </c>
      <c r="K16">
        <f t="shared" ref="K16:K17" si="9">K7-$K$11</f>
        <v>13983</v>
      </c>
      <c r="L16">
        <f t="shared" ref="L16:L17" si="10">L7-$L$11</f>
        <v>20190</v>
      </c>
      <c r="M16">
        <f t="shared" ref="M16:M17" si="11">M7-$M$11</f>
        <v>23486</v>
      </c>
      <c r="N16">
        <f t="shared" ref="N16:N17" si="12">N7-$N$11</f>
        <v>24262</v>
      </c>
      <c r="O16">
        <f t="shared" ref="O16:O17" si="13">O7-$O$11</f>
        <v>24176</v>
      </c>
      <c r="P16">
        <f t="shared" ref="P16:P17" si="14">P7-$P$11</f>
        <v>25898</v>
      </c>
      <c r="Q16">
        <f t="shared" ref="Q16:Q17" si="15">Q7-$Q$11</f>
        <v>28221</v>
      </c>
      <c r="R16">
        <f t="shared" ref="R16:R17" si="16">R7-$R$11</f>
        <v>23714</v>
      </c>
      <c r="S16">
        <f t="shared" ref="S16:S17" si="17">S7-$S$11</f>
        <v>28475</v>
      </c>
      <c r="T16">
        <f t="shared" ref="T16:T17" si="18">T7-$T$11</f>
        <v>24139</v>
      </c>
      <c r="U16">
        <f t="shared" ref="U16:U17" si="19">U7-$U$11</f>
        <v>23000</v>
      </c>
    </row>
    <row r="17" spans="1:21" x14ac:dyDescent="0.15">
      <c r="B17">
        <f t="shared" si="0"/>
        <v>-870</v>
      </c>
      <c r="C17">
        <f t="shared" si="1"/>
        <v>857</v>
      </c>
      <c r="D17">
        <f t="shared" si="2"/>
        <v>-18</v>
      </c>
      <c r="E17">
        <f t="shared" si="3"/>
        <v>835</v>
      </c>
      <c r="F17">
        <f t="shared" si="4"/>
        <v>1248</v>
      </c>
      <c r="G17">
        <f t="shared" si="5"/>
        <v>1208</v>
      </c>
      <c r="H17">
        <f t="shared" si="6"/>
        <v>6108</v>
      </c>
      <c r="I17">
        <f t="shared" si="7"/>
        <v>13095</v>
      </c>
      <c r="J17">
        <f t="shared" si="8"/>
        <v>21131</v>
      </c>
      <c r="K17">
        <f t="shared" si="9"/>
        <v>15007</v>
      </c>
      <c r="L17">
        <f t="shared" si="10"/>
        <v>19530</v>
      </c>
      <c r="M17">
        <f t="shared" si="11"/>
        <v>30818</v>
      </c>
      <c r="N17">
        <f t="shared" si="12"/>
        <v>22429</v>
      </c>
      <c r="O17">
        <f t="shared" si="13"/>
        <v>23826</v>
      </c>
      <c r="P17">
        <f t="shared" si="14"/>
        <v>23846</v>
      </c>
      <c r="Q17">
        <f t="shared" si="15"/>
        <v>22241</v>
      </c>
      <c r="R17">
        <f t="shared" si="16"/>
        <v>17457</v>
      </c>
      <c r="S17">
        <f t="shared" si="17"/>
        <v>21518</v>
      </c>
      <c r="T17">
        <f t="shared" si="18"/>
        <v>25404</v>
      </c>
      <c r="U17">
        <f t="shared" si="19"/>
        <v>31069</v>
      </c>
    </row>
    <row r="20" spans="1:21" x14ac:dyDescent="0.15">
      <c r="A20" s="5" t="s">
        <v>12</v>
      </c>
    </row>
    <row r="21" spans="1:21" x14ac:dyDescent="0.15">
      <c r="A21" t="s">
        <v>9</v>
      </c>
      <c r="B21">
        <v>25</v>
      </c>
      <c r="C21">
        <f t="shared" ref="C21:T21" si="20">B21/2</f>
        <v>12.5</v>
      </c>
      <c r="D21">
        <f t="shared" si="20"/>
        <v>6.25</v>
      </c>
      <c r="E21">
        <f t="shared" si="20"/>
        <v>3.125</v>
      </c>
      <c r="F21">
        <f t="shared" si="20"/>
        <v>1.5625</v>
      </c>
      <c r="G21">
        <f t="shared" si="20"/>
        <v>0.78125</v>
      </c>
      <c r="H21">
        <f t="shared" si="20"/>
        <v>0.390625</v>
      </c>
      <c r="I21" s="4">
        <f t="shared" si="20"/>
        <v>0.1953125</v>
      </c>
      <c r="J21" s="4">
        <f t="shared" si="20"/>
        <v>9.765625E-2</v>
      </c>
      <c r="K21" s="4">
        <f t="shared" si="20"/>
        <v>4.8828125E-2</v>
      </c>
      <c r="L21" s="4">
        <f t="shared" si="20"/>
        <v>2.44140625E-2</v>
      </c>
      <c r="M21">
        <f t="shared" si="20"/>
        <v>1.220703125E-2</v>
      </c>
      <c r="N21">
        <f t="shared" si="20"/>
        <v>6.103515625E-3</v>
      </c>
      <c r="O21">
        <f t="shared" si="20"/>
        <v>3.0517578125E-3</v>
      </c>
      <c r="P21">
        <f t="shared" si="20"/>
        <v>1.52587890625E-3</v>
      </c>
      <c r="Q21">
        <f t="shared" si="20"/>
        <v>7.62939453125E-4</v>
      </c>
      <c r="R21">
        <f t="shared" si="20"/>
        <v>3.814697265625E-4</v>
      </c>
      <c r="S21">
        <f t="shared" si="20"/>
        <v>1.9073486328125E-4</v>
      </c>
      <c r="T21">
        <f t="shared" si="20"/>
        <v>9.5367431640625E-5</v>
      </c>
      <c r="U21" s="2">
        <v>9.9999999999999995E-7</v>
      </c>
    </row>
    <row r="23" spans="1:21" x14ac:dyDescent="0.15">
      <c r="A23" t="s">
        <v>10</v>
      </c>
      <c r="B23">
        <f>B21/1000000</f>
        <v>2.5000000000000001E-5</v>
      </c>
      <c r="C23">
        <f t="shared" ref="C23:U23" si="21">C21/1000000</f>
        <v>1.2500000000000001E-5</v>
      </c>
      <c r="D23">
        <f t="shared" si="21"/>
        <v>6.2500000000000003E-6</v>
      </c>
      <c r="E23">
        <f t="shared" si="21"/>
        <v>3.1250000000000001E-6</v>
      </c>
      <c r="F23">
        <f t="shared" si="21"/>
        <v>1.5625000000000001E-6</v>
      </c>
      <c r="G23">
        <f t="shared" si="21"/>
        <v>7.8125000000000004E-7</v>
      </c>
      <c r="H23">
        <f t="shared" si="21"/>
        <v>3.9062500000000002E-7</v>
      </c>
      <c r="I23">
        <f t="shared" si="21"/>
        <v>1.9531250000000001E-7</v>
      </c>
      <c r="J23">
        <f t="shared" si="21"/>
        <v>9.7656250000000005E-8</v>
      </c>
      <c r="K23">
        <f t="shared" si="21"/>
        <v>4.8828125000000002E-8</v>
      </c>
      <c r="L23">
        <f t="shared" si="21"/>
        <v>2.4414062500000001E-8</v>
      </c>
      <c r="M23">
        <f t="shared" si="21"/>
        <v>1.2207031250000001E-8</v>
      </c>
      <c r="N23">
        <f t="shared" si="21"/>
        <v>6.1035156250000003E-9</v>
      </c>
      <c r="O23">
        <f t="shared" si="21"/>
        <v>3.0517578125000001E-9</v>
      </c>
      <c r="P23">
        <f t="shared" si="21"/>
        <v>1.5258789062500001E-9</v>
      </c>
      <c r="Q23">
        <f t="shared" si="21"/>
        <v>7.6293945312500004E-10</v>
      </c>
      <c r="R23">
        <f t="shared" si="21"/>
        <v>3.8146972656250002E-10</v>
      </c>
      <c r="S23">
        <f t="shared" si="21"/>
        <v>1.9073486328125001E-10</v>
      </c>
      <c r="T23">
        <f t="shared" si="21"/>
        <v>9.5367431640625005E-11</v>
      </c>
      <c r="U23">
        <f t="shared" si="21"/>
        <v>9.9999999999999998E-13</v>
      </c>
    </row>
    <row r="25" spans="1:21" x14ac:dyDescent="0.15">
      <c r="A25" t="s">
        <v>14</v>
      </c>
      <c r="B25">
        <f>LOG10(B23)</f>
        <v>-4.6020599913279625</v>
      </c>
      <c r="C25">
        <f t="shared" ref="C25:U25" si="22">LOG10(C23)</f>
        <v>-4.9030899869919438</v>
      </c>
      <c r="D25">
        <f t="shared" si="22"/>
        <v>-5.204119982655925</v>
      </c>
      <c r="E25">
        <f t="shared" si="22"/>
        <v>-5.5051499783199063</v>
      </c>
      <c r="F25">
        <f t="shared" si="22"/>
        <v>-5.8061799739838875</v>
      </c>
      <c r="G25">
        <f t="shared" si="22"/>
        <v>-6.1072099696478688</v>
      </c>
      <c r="H25">
        <f t="shared" si="22"/>
        <v>-6.4082399653118491</v>
      </c>
      <c r="I25">
        <f t="shared" si="22"/>
        <v>-6.7092699609758304</v>
      </c>
      <c r="J25">
        <f t="shared" si="22"/>
        <v>-7.0102999566398116</v>
      </c>
      <c r="K25">
        <f t="shared" si="22"/>
        <v>-7.3113299523037929</v>
      </c>
      <c r="L25">
        <f t="shared" si="22"/>
        <v>-7.6123599479677742</v>
      </c>
      <c r="M25">
        <f t="shared" si="22"/>
        <v>-7.9133899436317554</v>
      </c>
      <c r="N25">
        <f t="shared" si="22"/>
        <v>-8.2144199392957375</v>
      </c>
      <c r="O25">
        <f t="shared" si="22"/>
        <v>-8.515449934959717</v>
      </c>
      <c r="P25">
        <f t="shared" si="22"/>
        <v>-8.8164799306236983</v>
      </c>
      <c r="Q25">
        <f t="shared" si="22"/>
        <v>-9.1175099262876795</v>
      </c>
      <c r="R25">
        <f t="shared" si="22"/>
        <v>-9.4185399219516608</v>
      </c>
      <c r="S25">
        <f t="shared" si="22"/>
        <v>-9.719569917615642</v>
      </c>
      <c r="T25">
        <f t="shared" si="22"/>
        <v>-10.020599913279623</v>
      </c>
      <c r="U25">
        <f t="shared" si="22"/>
        <v>-12</v>
      </c>
    </row>
    <row r="29" spans="1:21" x14ac:dyDescent="0.15">
      <c r="A29" s="5" t="s">
        <v>18</v>
      </c>
    </row>
    <row r="30" spans="1:21" x14ac:dyDescent="0.15">
      <c r="B30" s="3">
        <f t="shared" ref="B30:U30" si="23">B15/$U$15</f>
        <v>5.0971380823062462E-3</v>
      </c>
      <c r="C30" s="3">
        <f t="shared" si="23"/>
        <v>2.4942552747023186E-2</v>
      </c>
      <c r="D30" s="3">
        <f t="shared" si="23"/>
        <v>9.6093586797576776E-4</v>
      </c>
      <c r="E30" s="3">
        <f t="shared" si="23"/>
        <v>4.3283893879256317E-2</v>
      </c>
      <c r="F30" s="3">
        <f t="shared" si="23"/>
        <v>4.8130353039481932E-2</v>
      </c>
      <c r="G30" s="3">
        <f t="shared" si="23"/>
        <v>1.6085230833507415E-2</v>
      </c>
      <c r="H30" s="3">
        <f t="shared" si="23"/>
        <v>0.11176101942761646</v>
      </c>
      <c r="I30" s="3">
        <f t="shared" si="23"/>
        <v>0.54907039899728427</v>
      </c>
      <c r="J30" s="3">
        <f t="shared" si="23"/>
        <v>0.75930645498224358</v>
      </c>
      <c r="K30" s="3">
        <f t="shared" si="23"/>
        <v>0.65268435345728015</v>
      </c>
      <c r="L30" s="3">
        <f t="shared" si="23"/>
        <v>0.45953624399415083</v>
      </c>
      <c r="M30" s="3">
        <f t="shared" si="23"/>
        <v>0.66350532692709419</v>
      </c>
      <c r="N30" s="3">
        <f t="shared" si="23"/>
        <v>0.94359724253185706</v>
      </c>
      <c r="O30" s="3">
        <f t="shared" si="23"/>
        <v>1.3806141633590976</v>
      </c>
      <c r="P30" s="3">
        <f t="shared" si="23"/>
        <v>0.71898892834760808</v>
      </c>
      <c r="Q30" s="3">
        <f t="shared" si="23"/>
        <v>0.79565489868393569</v>
      </c>
      <c r="R30" s="3">
        <f t="shared" si="23"/>
        <v>0.60371840401086274</v>
      </c>
      <c r="S30" s="3">
        <f t="shared" si="23"/>
        <v>0.79335700856486313</v>
      </c>
      <c r="T30" s="3">
        <f t="shared" si="23"/>
        <v>1.0293712137037812</v>
      </c>
      <c r="U30" s="3">
        <f t="shared" si="23"/>
        <v>1</v>
      </c>
    </row>
    <row r="31" spans="1:21" x14ac:dyDescent="0.15">
      <c r="B31" s="3">
        <f t="shared" ref="B31:U31" si="24">B16/$U$16</f>
        <v>3.7826086956521741E-3</v>
      </c>
      <c r="C31" s="3">
        <f t="shared" si="24"/>
        <v>1.7739130434782608E-2</v>
      </c>
      <c r="D31" s="3">
        <f t="shared" si="24"/>
        <v>-5.0565217391304346E-2</v>
      </c>
      <c r="E31" s="3">
        <f t="shared" si="24"/>
        <v>3.9913043478260871E-2</v>
      </c>
      <c r="F31" s="3">
        <f t="shared" si="24"/>
        <v>4.1695652173913043E-2</v>
      </c>
      <c r="G31" s="3">
        <f t="shared" si="24"/>
        <v>4.1652173913043475E-2</v>
      </c>
      <c r="H31" s="3">
        <f t="shared" si="24"/>
        <v>0.23095652173913042</v>
      </c>
      <c r="I31" s="3">
        <f t="shared" si="24"/>
        <v>0.88682608695652176</v>
      </c>
      <c r="J31" s="3">
        <f t="shared" si="24"/>
        <v>0.83447826086956522</v>
      </c>
      <c r="K31" s="3">
        <f t="shared" si="24"/>
        <v>0.6079565217391304</v>
      </c>
      <c r="L31" s="3">
        <f t="shared" si="24"/>
        <v>0.87782608695652176</v>
      </c>
      <c r="M31" s="3">
        <f t="shared" si="24"/>
        <v>1.0211304347826087</v>
      </c>
      <c r="N31" s="3">
        <f t="shared" si="24"/>
        <v>1.0548695652173914</v>
      </c>
      <c r="O31" s="3">
        <f t="shared" si="24"/>
        <v>1.0511304347826087</v>
      </c>
      <c r="P31" s="3">
        <f t="shared" si="24"/>
        <v>1.1259999999999999</v>
      </c>
      <c r="Q31" s="3">
        <f t="shared" si="24"/>
        <v>1.2270000000000001</v>
      </c>
      <c r="R31" s="3">
        <f t="shared" si="24"/>
        <v>1.0310434782608695</v>
      </c>
      <c r="S31" s="3">
        <f t="shared" si="24"/>
        <v>1.2380434782608696</v>
      </c>
      <c r="T31" s="3">
        <f t="shared" si="24"/>
        <v>1.0495217391304348</v>
      </c>
      <c r="U31" s="3">
        <f t="shared" si="24"/>
        <v>1</v>
      </c>
    </row>
    <row r="32" spans="1:21" x14ac:dyDescent="0.15">
      <c r="B32" s="3">
        <f t="shared" ref="B32:U32" si="25">B17/$U$17</f>
        <v>-2.8002188676816118E-2</v>
      </c>
      <c r="C32" s="3">
        <f t="shared" si="25"/>
        <v>2.7583765167852201E-2</v>
      </c>
      <c r="D32" s="3">
        <f t="shared" si="25"/>
        <v>-5.793556277961956E-4</v>
      </c>
      <c r="E32" s="3">
        <f t="shared" si="25"/>
        <v>2.6875663844990183E-2</v>
      </c>
      <c r="F32" s="3">
        <f t="shared" si="25"/>
        <v>4.0168656860536223E-2</v>
      </c>
      <c r="G32" s="3">
        <f t="shared" si="25"/>
        <v>3.8881199909878011E-2</v>
      </c>
      <c r="H32" s="3">
        <f t="shared" si="25"/>
        <v>0.19659467636550904</v>
      </c>
      <c r="I32" s="3">
        <f t="shared" si="25"/>
        <v>0.42148121922173226</v>
      </c>
      <c r="J32" s="3">
        <f t="shared" si="25"/>
        <v>0.68013132060896708</v>
      </c>
      <c r="K32" s="3">
        <f t="shared" si="25"/>
        <v>0.48302166146319481</v>
      </c>
      <c r="L32" s="3">
        <f t="shared" si="25"/>
        <v>0.62860085615887218</v>
      </c>
      <c r="M32" s="3">
        <f t="shared" si="25"/>
        <v>0.99192120763461977</v>
      </c>
      <c r="N32" s="3">
        <f t="shared" si="25"/>
        <v>0.72190929865782616</v>
      </c>
      <c r="O32" s="3">
        <f t="shared" si="25"/>
        <v>0.76687373265956416</v>
      </c>
      <c r="P32" s="3">
        <f t="shared" si="25"/>
        <v>0.76751746113489328</v>
      </c>
      <c r="Q32" s="3">
        <f t="shared" si="25"/>
        <v>0.71585825098973255</v>
      </c>
      <c r="R32" s="3">
        <f t="shared" si="25"/>
        <v>0.56187839969101028</v>
      </c>
      <c r="S32" s="3">
        <f t="shared" si="25"/>
        <v>0.69258746660658532</v>
      </c>
      <c r="T32" s="3">
        <f t="shared" si="25"/>
        <v>0.81766390936303068</v>
      </c>
      <c r="U32" s="3">
        <f t="shared" si="25"/>
        <v>1</v>
      </c>
    </row>
    <row r="33" spans="1:2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5" spans="1:21" x14ac:dyDescent="0.15">
      <c r="A35" s="5" t="s">
        <v>15</v>
      </c>
    </row>
    <row r="36" spans="1:21" x14ac:dyDescent="0.15">
      <c r="B36" s="3">
        <f t="shared" ref="B36:U36" si="26">AVERAGE(B30:B32)</f>
        <v>-6.3741472996192323E-3</v>
      </c>
      <c r="C36" s="3">
        <f t="shared" si="26"/>
        <v>2.3421816116552665E-2</v>
      </c>
      <c r="D36" s="3">
        <f t="shared" si="26"/>
        <v>-1.6727879050374924E-2</v>
      </c>
      <c r="E36" s="3">
        <f t="shared" si="26"/>
        <v>3.6690867067502457E-2</v>
      </c>
      <c r="F36" s="3">
        <f t="shared" si="26"/>
        <v>4.3331554024643733E-2</v>
      </c>
      <c r="G36" s="3">
        <f t="shared" si="26"/>
        <v>3.2206201552142967E-2</v>
      </c>
      <c r="H36" s="3">
        <f t="shared" si="26"/>
        <v>0.17977073917741868</v>
      </c>
      <c r="I36" s="3">
        <f t="shared" si="26"/>
        <v>0.61912590172517945</v>
      </c>
      <c r="J36" s="3">
        <f t="shared" si="26"/>
        <v>0.757972012153592</v>
      </c>
      <c r="K36" s="3">
        <f t="shared" si="26"/>
        <v>0.58122084555320175</v>
      </c>
      <c r="L36" s="3">
        <f t="shared" si="26"/>
        <v>0.65532106236984822</v>
      </c>
      <c r="M36" s="3">
        <f t="shared" si="26"/>
        <v>0.89218565644810754</v>
      </c>
      <c r="N36" s="3">
        <f t="shared" si="26"/>
        <v>0.90679203546902487</v>
      </c>
      <c r="O36" s="3">
        <f t="shared" si="26"/>
        <v>1.0662061102670901</v>
      </c>
      <c r="P36" s="3">
        <f t="shared" si="26"/>
        <v>0.87083546316083371</v>
      </c>
      <c r="Q36" s="3">
        <f t="shared" si="26"/>
        <v>0.91283771655788948</v>
      </c>
      <c r="R36" s="3">
        <f t="shared" si="26"/>
        <v>0.7322134273209141</v>
      </c>
      <c r="S36" s="3">
        <f t="shared" si="26"/>
        <v>0.90799598447743934</v>
      </c>
      <c r="T36" s="3">
        <f t="shared" si="26"/>
        <v>0.96551895406574884</v>
      </c>
      <c r="U36" s="3">
        <f t="shared" si="26"/>
        <v>1</v>
      </c>
    </row>
    <row r="38" spans="1:21" x14ac:dyDescent="0.15">
      <c r="A38" s="5" t="s">
        <v>13</v>
      </c>
    </row>
    <row r="39" spans="1:21" x14ac:dyDescent="0.15">
      <c r="B39" s="3">
        <f t="shared" ref="B39:U39" si="27">_xlfn.STDEV.S(B30:B32)</f>
        <v>1.8741961669937319E-2</v>
      </c>
      <c r="C39" s="3">
        <f t="shared" si="27"/>
        <v>5.0954576027410136E-3</v>
      </c>
      <c r="D39" s="3">
        <f t="shared" si="27"/>
        <v>2.9314113051086606E-2</v>
      </c>
      <c r="E39" s="3">
        <f t="shared" si="27"/>
        <v>8.6656978271161065E-3</v>
      </c>
      <c r="F39" s="3">
        <f t="shared" si="27"/>
        <v>4.2254328370449519E-3</v>
      </c>
      <c r="G39" s="3">
        <f t="shared" si="27"/>
        <v>1.4029748640474028E-2</v>
      </c>
      <c r="H39" s="3">
        <f t="shared" si="27"/>
        <v>6.1352877599222082E-2</v>
      </c>
      <c r="I39" s="3">
        <f t="shared" si="27"/>
        <v>0.24045226465687675</v>
      </c>
      <c r="J39" s="3">
        <f t="shared" si="27"/>
        <v>7.7182122575110396E-2</v>
      </c>
      <c r="K39" s="3">
        <f t="shared" si="27"/>
        <v>8.7934376380965004E-2</v>
      </c>
      <c r="L39" s="3">
        <f t="shared" si="27"/>
        <v>0.21042118535532267</v>
      </c>
      <c r="M39" s="3">
        <f t="shared" si="27"/>
        <v>0.19858075075400658</v>
      </c>
      <c r="N39" s="3">
        <f t="shared" si="27"/>
        <v>0.1695039888234422</v>
      </c>
      <c r="O39" s="3">
        <f t="shared" si="27"/>
        <v>0.30714782444662969</v>
      </c>
      <c r="P39" s="3">
        <f t="shared" si="27"/>
        <v>0.22230713049491119</v>
      </c>
      <c r="Q39" s="3">
        <f t="shared" si="27"/>
        <v>0.27498242034533577</v>
      </c>
      <c r="R39" s="3">
        <f t="shared" si="27"/>
        <v>0.2596385872688296</v>
      </c>
      <c r="S39" s="3">
        <f t="shared" si="27"/>
        <v>0.2902363455206165</v>
      </c>
      <c r="T39" s="3">
        <f t="shared" si="27"/>
        <v>0.1284419970328031</v>
      </c>
      <c r="U39" s="3">
        <f t="shared" si="27"/>
        <v>0</v>
      </c>
    </row>
    <row r="42" spans="1:21" ht="30" customHeight="1" x14ac:dyDescent="0.15">
      <c r="E42" s="12" t="s">
        <v>17</v>
      </c>
      <c r="F42" s="12"/>
      <c r="G42" s="12"/>
    </row>
    <row r="44" spans="1:21" x14ac:dyDescent="0.15">
      <c r="E44" s="9" t="s">
        <v>7</v>
      </c>
      <c r="F44" s="9"/>
      <c r="G44" s="9"/>
    </row>
    <row r="45" spans="1:21" x14ac:dyDescent="0.15">
      <c r="A45" t="s">
        <v>14</v>
      </c>
      <c r="B45" t="s">
        <v>7</v>
      </c>
      <c r="C45" t="s">
        <v>16</v>
      </c>
      <c r="E45" s="10" t="s">
        <v>19</v>
      </c>
      <c r="F45" s="10" t="s">
        <v>20</v>
      </c>
      <c r="G45" s="10" t="s">
        <v>21</v>
      </c>
    </row>
    <row r="46" spans="1:21" x14ac:dyDescent="0.15">
      <c r="A46">
        <v>-12</v>
      </c>
      <c r="B46" s="3">
        <f>U36</f>
        <v>1</v>
      </c>
      <c r="C46" s="3">
        <f>U39</f>
        <v>0</v>
      </c>
      <c r="E46" s="11">
        <f>U30</f>
        <v>1</v>
      </c>
      <c r="F46" s="11">
        <f>U31</f>
        <v>1</v>
      </c>
      <c r="G46" s="11">
        <f>U32</f>
        <v>1</v>
      </c>
    </row>
    <row r="47" spans="1:21" x14ac:dyDescent="0.15">
      <c r="A47">
        <v>-10.0206</v>
      </c>
      <c r="B47" s="3">
        <f>T36</f>
        <v>0.96551895406574884</v>
      </c>
      <c r="C47" s="3">
        <f>T39</f>
        <v>0.1284419970328031</v>
      </c>
      <c r="E47" s="11">
        <f>T30</f>
        <v>1.0293712137037812</v>
      </c>
      <c r="F47" s="11">
        <f>T31</f>
        <v>1.0495217391304348</v>
      </c>
      <c r="G47" s="11">
        <f>T32</f>
        <v>0.81766390936303068</v>
      </c>
    </row>
    <row r="48" spans="1:21" x14ac:dyDescent="0.15">
      <c r="A48">
        <f>S25</f>
        <v>-9.719569917615642</v>
      </c>
      <c r="B48" s="3">
        <f>S36</f>
        <v>0.90799598447743934</v>
      </c>
      <c r="C48" s="3">
        <f>S39</f>
        <v>0.2902363455206165</v>
      </c>
      <c r="E48" s="11">
        <f>S30</f>
        <v>0.79335700856486313</v>
      </c>
      <c r="F48" s="11">
        <f>S31</f>
        <v>1.2380434782608696</v>
      </c>
      <c r="G48" s="11">
        <f>S32</f>
        <v>0.69258746660658532</v>
      </c>
    </row>
    <row r="49" spans="1:7" x14ac:dyDescent="0.15">
      <c r="A49">
        <f>R25</f>
        <v>-9.4185399219516608</v>
      </c>
      <c r="B49" s="3">
        <f>R36</f>
        <v>0.7322134273209141</v>
      </c>
      <c r="C49" s="3">
        <f>R39</f>
        <v>0.2596385872688296</v>
      </c>
      <c r="E49" s="11">
        <f>R30</f>
        <v>0.60371840401086274</v>
      </c>
      <c r="F49" s="11">
        <f>R31</f>
        <v>1.0310434782608695</v>
      </c>
      <c r="G49" s="11">
        <f>R32</f>
        <v>0.56187839969101028</v>
      </c>
    </row>
    <row r="50" spans="1:7" x14ac:dyDescent="0.15">
      <c r="A50">
        <f>Q25</f>
        <v>-9.1175099262876795</v>
      </c>
      <c r="B50" s="3">
        <f>Q36</f>
        <v>0.91283771655788948</v>
      </c>
      <c r="C50" s="3">
        <f>Q39</f>
        <v>0.27498242034533577</v>
      </c>
      <c r="E50" s="11">
        <f>Q30</f>
        <v>0.79565489868393569</v>
      </c>
      <c r="F50" s="11">
        <f>Q31</f>
        <v>1.2270000000000001</v>
      </c>
      <c r="G50" s="11">
        <f>Q32</f>
        <v>0.71585825098973255</v>
      </c>
    </row>
    <row r="51" spans="1:7" x14ac:dyDescent="0.15">
      <c r="A51">
        <f>P25</f>
        <v>-8.8164799306236983</v>
      </c>
      <c r="B51" s="3">
        <f>P36</f>
        <v>0.87083546316083371</v>
      </c>
      <c r="C51" s="3">
        <f>P39</f>
        <v>0.22230713049491119</v>
      </c>
      <c r="E51" s="11">
        <f>P30</f>
        <v>0.71898892834760808</v>
      </c>
      <c r="F51" s="11">
        <f>P31</f>
        <v>1.1259999999999999</v>
      </c>
      <c r="G51" s="11">
        <f>P32</f>
        <v>0.76751746113489328</v>
      </c>
    </row>
    <row r="52" spans="1:7" x14ac:dyDescent="0.15">
      <c r="A52">
        <f>O25</f>
        <v>-8.515449934959717</v>
      </c>
      <c r="B52" s="3">
        <f>O36</f>
        <v>1.0662061102670901</v>
      </c>
      <c r="C52" s="3">
        <f>O39</f>
        <v>0.30714782444662969</v>
      </c>
      <c r="E52" s="11">
        <f>O30</f>
        <v>1.3806141633590976</v>
      </c>
      <c r="F52" s="11">
        <f>O31</f>
        <v>1.0511304347826087</v>
      </c>
      <c r="G52" s="11">
        <f>O32</f>
        <v>0.76687373265956416</v>
      </c>
    </row>
    <row r="53" spans="1:7" x14ac:dyDescent="0.15">
      <c r="A53">
        <f>N25</f>
        <v>-8.2144199392957375</v>
      </c>
      <c r="B53" s="3">
        <f>N36</f>
        <v>0.90679203546902487</v>
      </c>
      <c r="C53" s="3">
        <f>N39</f>
        <v>0.1695039888234422</v>
      </c>
      <c r="E53" s="11">
        <f>N30</f>
        <v>0.94359724253185706</v>
      </c>
      <c r="F53" s="11">
        <f>N31</f>
        <v>1.0548695652173914</v>
      </c>
      <c r="G53" s="11">
        <f>N32</f>
        <v>0.72190929865782616</v>
      </c>
    </row>
    <row r="54" spans="1:7" x14ac:dyDescent="0.15">
      <c r="A54">
        <f>M25</f>
        <v>-7.9133899436317554</v>
      </c>
      <c r="B54" s="3">
        <f>M36</f>
        <v>0.89218565644810754</v>
      </c>
      <c r="C54" s="3">
        <f>M39</f>
        <v>0.19858075075400658</v>
      </c>
      <c r="E54" s="11">
        <f>M30</f>
        <v>0.66350532692709419</v>
      </c>
      <c r="F54" s="11">
        <f>M31</f>
        <v>1.0211304347826087</v>
      </c>
      <c r="G54" s="11">
        <f>M32</f>
        <v>0.99192120763461977</v>
      </c>
    </row>
    <row r="55" spans="1:7" x14ac:dyDescent="0.15">
      <c r="A55">
        <f>L25</f>
        <v>-7.6123599479677742</v>
      </c>
      <c r="B55" s="3">
        <f>L36</f>
        <v>0.65532106236984822</v>
      </c>
      <c r="C55" s="3">
        <f>L39</f>
        <v>0.21042118535532267</v>
      </c>
      <c r="E55" s="11">
        <f>L30</f>
        <v>0.45953624399415083</v>
      </c>
      <c r="F55" s="11">
        <f>L31</f>
        <v>0.87782608695652176</v>
      </c>
      <c r="G55" s="11">
        <f>L32</f>
        <v>0.62860085615887218</v>
      </c>
    </row>
    <row r="56" spans="1:7" x14ac:dyDescent="0.15">
      <c r="A56">
        <f>K25</f>
        <v>-7.3113299523037929</v>
      </c>
      <c r="B56" s="3">
        <f>K36</f>
        <v>0.58122084555320175</v>
      </c>
      <c r="C56" s="3">
        <f>K39</f>
        <v>8.7934376380965004E-2</v>
      </c>
      <c r="E56" s="11">
        <f>K30</f>
        <v>0.65268435345728015</v>
      </c>
      <c r="F56" s="11">
        <f>K31</f>
        <v>0.6079565217391304</v>
      </c>
      <c r="G56" s="11">
        <f>K32</f>
        <v>0.48302166146319481</v>
      </c>
    </row>
    <row r="57" spans="1:7" x14ac:dyDescent="0.15">
      <c r="A57">
        <f>J25</f>
        <v>-7.0102999566398116</v>
      </c>
      <c r="B57" s="3">
        <f>J36</f>
        <v>0.757972012153592</v>
      </c>
      <c r="C57" s="3">
        <f>J39</f>
        <v>7.7182122575110396E-2</v>
      </c>
      <c r="E57" s="11">
        <f>J30</f>
        <v>0.75930645498224358</v>
      </c>
      <c r="F57" s="11">
        <f>J31</f>
        <v>0.83447826086956522</v>
      </c>
      <c r="G57" s="11">
        <f>J32</f>
        <v>0.68013132060896708</v>
      </c>
    </row>
    <row r="58" spans="1:7" x14ac:dyDescent="0.15">
      <c r="A58">
        <f>I25</f>
        <v>-6.7092699609758304</v>
      </c>
      <c r="B58" s="3">
        <f>I36</f>
        <v>0.61912590172517945</v>
      </c>
      <c r="C58" s="3">
        <f>I39</f>
        <v>0.24045226465687675</v>
      </c>
      <c r="E58" s="11">
        <f>I30</f>
        <v>0.54907039899728427</v>
      </c>
      <c r="F58" s="11">
        <f>I31</f>
        <v>0.88682608695652176</v>
      </c>
      <c r="G58" s="11">
        <f>I32</f>
        <v>0.42148121922173226</v>
      </c>
    </row>
    <row r="59" spans="1:7" x14ac:dyDescent="0.15">
      <c r="A59">
        <f>H25</f>
        <v>-6.4082399653118491</v>
      </c>
      <c r="B59" s="3">
        <f>H36</f>
        <v>0.17977073917741868</v>
      </c>
      <c r="C59" s="3">
        <f>H39</f>
        <v>6.1352877599222082E-2</v>
      </c>
      <c r="E59" s="11">
        <f>H30</f>
        <v>0.11176101942761646</v>
      </c>
      <c r="F59" s="11">
        <f>H31</f>
        <v>0.23095652173913042</v>
      </c>
      <c r="G59" s="11">
        <f>H32</f>
        <v>0.19659467636550904</v>
      </c>
    </row>
    <row r="60" spans="1:7" x14ac:dyDescent="0.15">
      <c r="A60">
        <f>G25</f>
        <v>-6.1072099696478688</v>
      </c>
      <c r="B60" s="3">
        <f>G36</f>
        <v>3.2206201552142967E-2</v>
      </c>
      <c r="C60" s="3">
        <f>G39</f>
        <v>1.4029748640474028E-2</v>
      </c>
      <c r="E60" s="11">
        <f>G30</f>
        <v>1.6085230833507415E-2</v>
      </c>
      <c r="F60" s="11">
        <f>G31</f>
        <v>4.1652173913043475E-2</v>
      </c>
      <c r="G60" s="11">
        <f>G32</f>
        <v>3.8881199909878011E-2</v>
      </c>
    </row>
    <row r="61" spans="1:7" x14ac:dyDescent="0.15">
      <c r="A61">
        <f>F25</f>
        <v>-5.8061799739838875</v>
      </c>
      <c r="B61" s="3">
        <f>F36</f>
        <v>4.3331554024643733E-2</v>
      </c>
      <c r="C61" s="3">
        <f>F39</f>
        <v>4.2254328370449519E-3</v>
      </c>
      <c r="E61" s="11">
        <f>F30</f>
        <v>4.8130353039481932E-2</v>
      </c>
      <c r="F61" s="11">
        <f>F31</f>
        <v>4.1695652173913043E-2</v>
      </c>
      <c r="G61" s="11">
        <f>F32</f>
        <v>4.0168656860536223E-2</v>
      </c>
    </row>
    <row r="62" spans="1:7" x14ac:dyDescent="0.15">
      <c r="A62">
        <f>E25</f>
        <v>-5.5051499783199063</v>
      </c>
      <c r="B62" s="3">
        <f>E36</f>
        <v>3.6690867067502457E-2</v>
      </c>
      <c r="C62" s="3">
        <f>E39</f>
        <v>8.6656978271161065E-3</v>
      </c>
      <c r="E62" s="11">
        <f>E30</f>
        <v>4.3283893879256317E-2</v>
      </c>
      <c r="F62" s="11">
        <f>E31</f>
        <v>3.9913043478260871E-2</v>
      </c>
      <c r="G62" s="11">
        <f>E32</f>
        <v>2.6875663844990183E-2</v>
      </c>
    </row>
    <row r="63" spans="1:7" x14ac:dyDescent="0.15">
      <c r="A63">
        <f>D25</f>
        <v>-5.204119982655925</v>
      </c>
      <c r="B63" s="3">
        <f>D36</f>
        <v>-1.6727879050374924E-2</v>
      </c>
      <c r="C63" s="3">
        <f>D39</f>
        <v>2.9314113051086606E-2</v>
      </c>
      <c r="E63" s="11">
        <f>D30</f>
        <v>9.6093586797576776E-4</v>
      </c>
      <c r="F63" s="11">
        <f>D31</f>
        <v>-5.0565217391304346E-2</v>
      </c>
      <c r="G63" s="11">
        <f>D32</f>
        <v>-5.793556277961956E-4</v>
      </c>
    </row>
    <row r="64" spans="1:7" x14ac:dyDescent="0.15">
      <c r="A64">
        <f>C25</f>
        <v>-4.9030899869919438</v>
      </c>
      <c r="B64" s="3">
        <f>C36</f>
        <v>2.3421816116552665E-2</v>
      </c>
      <c r="C64" s="3">
        <f>C39</f>
        <v>5.0954576027410136E-3</v>
      </c>
      <c r="E64" s="11">
        <f>C30</f>
        <v>2.4942552747023186E-2</v>
      </c>
      <c r="F64" s="11">
        <f>C31</f>
        <v>1.7739130434782608E-2</v>
      </c>
      <c r="G64" s="11">
        <f>C32</f>
        <v>2.7583765167852201E-2</v>
      </c>
    </row>
    <row r="65" spans="1:7" x14ac:dyDescent="0.15">
      <c r="A65">
        <f>B25</f>
        <v>-4.6020599913279625</v>
      </c>
      <c r="B65" s="3">
        <f>B36</f>
        <v>-6.3741472996192323E-3</v>
      </c>
      <c r="C65" s="3">
        <f>B39</f>
        <v>1.8741961669937319E-2</v>
      </c>
      <c r="E65" s="11">
        <f>B30</f>
        <v>5.0971380823062462E-3</v>
      </c>
      <c r="F65" s="11">
        <f>B31</f>
        <v>3.7826086956521741E-3</v>
      </c>
      <c r="G65" s="11">
        <f>B32</f>
        <v>-2.8002188676816118E-2</v>
      </c>
    </row>
  </sheetData>
  <mergeCells count="2">
    <mergeCell ref="E44:G44"/>
    <mergeCell ref="E42:G42"/>
  </mergeCells>
  <pageMargins left="0.75" right="0.75" top="1" bottom="1" header="0.5" footer="0.5"/>
  <pageSetup paperSize="9" orientation="portrait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65"/>
  <sheetViews>
    <sheetView tabSelected="1" topLeftCell="A33" zoomScale="101" workbookViewId="0">
      <selection activeCell="U22" sqref="U22"/>
    </sheetView>
  </sheetViews>
  <sheetFormatPr baseColWidth="10" defaultColWidth="8.83203125" defaultRowHeight="13" x14ac:dyDescent="0.15"/>
  <cols>
    <col min="1" max="1" width="12.1640625" bestFit="1" customWidth="1"/>
    <col min="2" max="2" width="9.1640625" customWidth="1"/>
    <col min="20" max="20" width="8.83203125" customWidth="1"/>
  </cols>
  <sheetData>
    <row r="2" spans="1:21" ht="18" x14ac:dyDescent="0.2">
      <c r="A2" s="6" t="s">
        <v>11</v>
      </c>
    </row>
    <row r="5" spans="1:21" x14ac:dyDescent="0.15">
      <c r="A5" s="1" t="s">
        <v>0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2</v>
      </c>
      <c r="M5" s="1">
        <v>3</v>
      </c>
      <c r="N5" s="1">
        <v>4</v>
      </c>
      <c r="O5" s="1">
        <v>5</v>
      </c>
      <c r="P5" s="1">
        <v>6</v>
      </c>
      <c r="Q5" s="1">
        <v>7</v>
      </c>
      <c r="R5" s="1">
        <v>8</v>
      </c>
      <c r="S5" s="1">
        <v>9</v>
      </c>
      <c r="T5" s="1">
        <v>10</v>
      </c>
      <c r="U5" s="1">
        <v>11</v>
      </c>
    </row>
    <row r="6" spans="1:21" x14ac:dyDescent="0.15">
      <c r="A6" s="1" t="s">
        <v>1</v>
      </c>
      <c r="B6">
        <v>4135</v>
      </c>
      <c r="C6">
        <v>4125</v>
      </c>
      <c r="D6">
        <v>4012</v>
      </c>
      <c r="E6">
        <v>4188</v>
      </c>
      <c r="F6">
        <v>4277</v>
      </c>
      <c r="G6">
        <v>6106</v>
      </c>
      <c r="H6">
        <v>14555</v>
      </c>
      <c r="I6">
        <v>22609</v>
      </c>
      <c r="J6">
        <v>31346</v>
      </c>
      <c r="K6">
        <v>23516</v>
      </c>
      <c r="L6">
        <v>20241</v>
      </c>
      <c r="M6">
        <v>23726</v>
      </c>
      <c r="N6">
        <v>24275</v>
      </c>
      <c r="O6">
        <v>23289</v>
      </c>
      <c r="P6">
        <v>25177</v>
      </c>
      <c r="Q6">
        <v>23716</v>
      </c>
      <c r="R6">
        <v>23547</v>
      </c>
      <c r="S6">
        <v>28900</v>
      </c>
      <c r="T6">
        <v>16552</v>
      </c>
      <c r="U6">
        <v>19616</v>
      </c>
    </row>
    <row r="7" spans="1:21" x14ac:dyDescent="0.15">
      <c r="A7" s="1" t="s">
        <v>2</v>
      </c>
      <c r="B7">
        <v>4121</v>
      </c>
      <c r="C7">
        <v>3979</v>
      </c>
      <c r="D7">
        <v>4033</v>
      </c>
      <c r="E7">
        <v>4060</v>
      </c>
      <c r="F7">
        <v>4127</v>
      </c>
      <c r="G7">
        <v>5607</v>
      </c>
      <c r="H7">
        <v>14480</v>
      </c>
      <c r="I7">
        <v>25768</v>
      </c>
      <c r="J7">
        <v>28916</v>
      </c>
      <c r="K7">
        <v>24688</v>
      </c>
      <c r="L7">
        <v>16492</v>
      </c>
      <c r="M7">
        <v>21472</v>
      </c>
      <c r="N7">
        <v>20295</v>
      </c>
      <c r="O7">
        <v>20453</v>
      </c>
      <c r="P7">
        <v>22380</v>
      </c>
      <c r="Q7">
        <v>19228</v>
      </c>
      <c r="R7">
        <v>19980</v>
      </c>
      <c r="S7">
        <v>23044</v>
      </c>
      <c r="T7">
        <v>19703</v>
      </c>
      <c r="U7">
        <v>23235</v>
      </c>
    </row>
    <row r="8" spans="1:21" x14ac:dyDescent="0.15">
      <c r="A8" s="1" t="s">
        <v>3</v>
      </c>
      <c r="B8">
        <v>4025</v>
      </c>
      <c r="C8">
        <v>4046</v>
      </c>
      <c r="D8">
        <v>4094</v>
      </c>
      <c r="E8">
        <v>4146</v>
      </c>
      <c r="F8">
        <v>3732</v>
      </c>
      <c r="G8">
        <v>5232</v>
      </c>
      <c r="H8">
        <v>13864</v>
      </c>
      <c r="I8">
        <v>24684</v>
      </c>
      <c r="J8">
        <v>26171</v>
      </c>
      <c r="K8">
        <v>27409</v>
      </c>
      <c r="L8">
        <v>18169</v>
      </c>
      <c r="M8">
        <v>21753</v>
      </c>
      <c r="N8">
        <v>20013</v>
      </c>
      <c r="O8">
        <v>22313</v>
      </c>
      <c r="P8">
        <v>23968</v>
      </c>
      <c r="Q8">
        <v>25166</v>
      </c>
      <c r="R8">
        <v>26638</v>
      </c>
      <c r="S8">
        <v>22768</v>
      </c>
      <c r="T8">
        <v>5883</v>
      </c>
      <c r="U8">
        <v>21826</v>
      </c>
    </row>
    <row r="9" spans="1:21" x14ac:dyDescent="0.15">
      <c r="A9" s="1" t="s">
        <v>4</v>
      </c>
    </row>
    <row r="10" spans="1:21" x14ac:dyDescent="0.15">
      <c r="A10" s="1" t="s">
        <v>5</v>
      </c>
    </row>
    <row r="11" spans="1:21" x14ac:dyDescent="0.15">
      <c r="A11" s="1" t="s">
        <v>6</v>
      </c>
      <c r="B11">
        <v>4021</v>
      </c>
      <c r="C11">
        <v>4085</v>
      </c>
      <c r="D11">
        <v>4126</v>
      </c>
      <c r="E11">
        <v>4128</v>
      </c>
      <c r="F11">
        <v>4187</v>
      </c>
      <c r="G11">
        <v>4172</v>
      </c>
      <c r="H11">
        <v>4288</v>
      </c>
      <c r="I11">
        <v>4289</v>
      </c>
      <c r="J11">
        <v>4204</v>
      </c>
      <c r="K11">
        <v>4167</v>
      </c>
      <c r="L11">
        <v>4161</v>
      </c>
      <c r="M11">
        <v>4156</v>
      </c>
      <c r="N11">
        <v>4151</v>
      </c>
      <c r="O11">
        <v>4126</v>
      </c>
      <c r="P11">
        <v>4137</v>
      </c>
      <c r="Q11">
        <v>4177</v>
      </c>
      <c r="R11">
        <v>4107</v>
      </c>
      <c r="S11">
        <v>4135</v>
      </c>
      <c r="T11">
        <v>4128</v>
      </c>
      <c r="U11">
        <v>4038</v>
      </c>
    </row>
    <row r="14" spans="1:21" x14ac:dyDescent="0.15">
      <c r="A14" s="5" t="s">
        <v>8</v>
      </c>
      <c r="B14" s="5"/>
    </row>
    <row r="15" spans="1:21" x14ac:dyDescent="0.15">
      <c r="B15">
        <f>B6-$B$11</f>
        <v>114</v>
      </c>
      <c r="C15">
        <f>C6-$C$11</f>
        <v>40</v>
      </c>
      <c r="D15">
        <f>D6-$D$11</f>
        <v>-114</v>
      </c>
      <c r="E15">
        <f>E6-$E$11</f>
        <v>60</v>
      </c>
      <c r="F15">
        <f>F6-$F$11</f>
        <v>90</v>
      </c>
      <c r="G15">
        <f>G6-$G$11</f>
        <v>1934</v>
      </c>
      <c r="H15">
        <f>H6-$H$11</f>
        <v>10267</v>
      </c>
      <c r="I15">
        <f>I6-$I$11</f>
        <v>18320</v>
      </c>
      <c r="J15">
        <f>J6-$J$11</f>
        <v>27142</v>
      </c>
      <c r="K15">
        <f>K6-$K$11</f>
        <v>19349</v>
      </c>
      <c r="L15">
        <f>L6-$L$11</f>
        <v>16080</v>
      </c>
      <c r="M15">
        <f>M6-$M$11</f>
        <v>19570</v>
      </c>
      <c r="N15">
        <f>N6-$N$11</f>
        <v>20124</v>
      </c>
      <c r="O15">
        <f>O6-$O$11</f>
        <v>19163</v>
      </c>
      <c r="P15">
        <f>P6-$P$11</f>
        <v>21040</v>
      </c>
      <c r="Q15">
        <f>Q6-$Q$11</f>
        <v>19539</v>
      </c>
      <c r="R15">
        <f>R6-$R$11</f>
        <v>19440</v>
      </c>
      <c r="S15">
        <f>S6-$S$11</f>
        <v>24765</v>
      </c>
      <c r="T15">
        <f>T6-$T$11</f>
        <v>12424</v>
      </c>
      <c r="U15">
        <f>U6-$U$11</f>
        <v>15578</v>
      </c>
    </row>
    <row r="16" spans="1:21" x14ac:dyDescent="0.15">
      <c r="B16">
        <f t="shared" ref="B16:B17" si="0">B7-$B$11</f>
        <v>100</v>
      </c>
      <c r="C16">
        <f t="shared" ref="C16:C17" si="1">C7-$C$11</f>
        <v>-106</v>
      </c>
      <c r="D16">
        <f t="shared" ref="D16:D17" si="2">D7-$D$11</f>
        <v>-93</v>
      </c>
      <c r="E16">
        <f t="shared" ref="E16:E17" si="3">E7-$E$11</f>
        <v>-68</v>
      </c>
      <c r="F16">
        <f t="shared" ref="F16:F17" si="4">F7-$F$11</f>
        <v>-60</v>
      </c>
      <c r="G16">
        <f t="shared" ref="G16:G17" si="5">G7-$G$11</f>
        <v>1435</v>
      </c>
      <c r="H16">
        <f t="shared" ref="H16:H17" si="6">H7-$H$11</f>
        <v>10192</v>
      </c>
      <c r="I16">
        <f t="shared" ref="I16:I17" si="7">I7-$I$11</f>
        <v>21479</v>
      </c>
      <c r="J16">
        <f t="shared" ref="J16:J17" si="8">J7-$J$11</f>
        <v>24712</v>
      </c>
      <c r="K16">
        <f t="shared" ref="K16:K17" si="9">K7-$K$11</f>
        <v>20521</v>
      </c>
      <c r="L16">
        <f t="shared" ref="L16:L17" si="10">L7-$L$11</f>
        <v>12331</v>
      </c>
      <c r="M16">
        <f t="shared" ref="M16:M17" si="11">M7-$M$11</f>
        <v>17316</v>
      </c>
      <c r="N16">
        <f t="shared" ref="N16:N17" si="12">N7-$N$11</f>
        <v>16144</v>
      </c>
      <c r="O16">
        <f t="shared" ref="O16:O17" si="13">O7-$O$11</f>
        <v>16327</v>
      </c>
      <c r="P16">
        <f t="shared" ref="P16:P17" si="14">P7-$P$11</f>
        <v>18243</v>
      </c>
      <c r="Q16">
        <f t="shared" ref="Q16:Q17" si="15">Q7-$Q$11</f>
        <v>15051</v>
      </c>
      <c r="R16">
        <f t="shared" ref="R16:R17" si="16">R7-$R$11</f>
        <v>15873</v>
      </c>
      <c r="S16">
        <f t="shared" ref="S16:S17" si="17">S7-$S$11</f>
        <v>18909</v>
      </c>
      <c r="T16">
        <f t="shared" ref="T16:T17" si="18">T7-$T$11</f>
        <v>15575</v>
      </c>
      <c r="U16">
        <f t="shared" ref="U16:U17" si="19">U7-$U$11</f>
        <v>19197</v>
      </c>
    </row>
    <row r="17" spans="1:21" x14ac:dyDescent="0.15">
      <c r="B17">
        <f t="shared" si="0"/>
        <v>4</v>
      </c>
      <c r="C17">
        <f t="shared" si="1"/>
        <v>-39</v>
      </c>
      <c r="D17">
        <f t="shared" si="2"/>
        <v>-32</v>
      </c>
      <c r="E17">
        <f t="shared" si="3"/>
        <v>18</v>
      </c>
      <c r="F17">
        <f t="shared" si="4"/>
        <v>-455</v>
      </c>
      <c r="G17">
        <f t="shared" si="5"/>
        <v>1060</v>
      </c>
      <c r="H17">
        <f t="shared" si="6"/>
        <v>9576</v>
      </c>
      <c r="I17">
        <f t="shared" si="7"/>
        <v>20395</v>
      </c>
      <c r="J17">
        <f t="shared" si="8"/>
        <v>21967</v>
      </c>
      <c r="K17">
        <f t="shared" si="9"/>
        <v>23242</v>
      </c>
      <c r="L17">
        <f t="shared" si="10"/>
        <v>14008</v>
      </c>
      <c r="M17">
        <f t="shared" si="11"/>
        <v>17597</v>
      </c>
      <c r="N17">
        <f t="shared" si="12"/>
        <v>15862</v>
      </c>
      <c r="O17">
        <f t="shared" si="13"/>
        <v>18187</v>
      </c>
      <c r="P17">
        <f t="shared" si="14"/>
        <v>19831</v>
      </c>
      <c r="Q17">
        <f t="shared" si="15"/>
        <v>20989</v>
      </c>
      <c r="R17">
        <f t="shared" si="16"/>
        <v>22531</v>
      </c>
      <c r="S17">
        <f t="shared" si="17"/>
        <v>18633</v>
      </c>
      <c r="T17">
        <f t="shared" si="18"/>
        <v>1755</v>
      </c>
      <c r="U17">
        <f t="shared" si="19"/>
        <v>17788</v>
      </c>
    </row>
    <row r="20" spans="1:21" x14ac:dyDescent="0.15">
      <c r="A20" s="5" t="s">
        <v>12</v>
      </c>
    </row>
    <row r="21" spans="1:21" x14ac:dyDescent="0.15">
      <c r="A21" t="s">
        <v>9</v>
      </c>
      <c r="B21">
        <v>25</v>
      </c>
      <c r="C21">
        <f t="shared" ref="C21:T21" si="20">B21/2</f>
        <v>12.5</v>
      </c>
      <c r="D21">
        <f t="shared" si="20"/>
        <v>6.25</v>
      </c>
      <c r="E21">
        <f t="shared" si="20"/>
        <v>3.125</v>
      </c>
      <c r="F21">
        <f t="shared" si="20"/>
        <v>1.5625</v>
      </c>
      <c r="G21">
        <f t="shared" si="20"/>
        <v>0.78125</v>
      </c>
      <c r="H21">
        <f t="shared" si="20"/>
        <v>0.390625</v>
      </c>
      <c r="I21" s="4">
        <f t="shared" si="20"/>
        <v>0.1953125</v>
      </c>
      <c r="J21" s="4">
        <f t="shared" si="20"/>
        <v>9.765625E-2</v>
      </c>
      <c r="K21" s="4">
        <f t="shared" si="20"/>
        <v>4.8828125E-2</v>
      </c>
      <c r="L21" s="4">
        <f t="shared" si="20"/>
        <v>2.44140625E-2</v>
      </c>
      <c r="M21">
        <f t="shared" si="20"/>
        <v>1.220703125E-2</v>
      </c>
      <c r="N21">
        <f t="shared" si="20"/>
        <v>6.103515625E-3</v>
      </c>
      <c r="O21">
        <f t="shared" si="20"/>
        <v>3.0517578125E-3</v>
      </c>
      <c r="P21">
        <f t="shared" si="20"/>
        <v>1.52587890625E-3</v>
      </c>
      <c r="Q21">
        <f t="shared" si="20"/>
        <v>7.62939453125E-4</v>
      </c>
      <c r="R21">
        <f t="shared" si="20"/>
        <v>3.814697265625E-4</v>
      </c>
      <c r="S21">
        <f t="shared" si="20"/>
        <v>1.9073486328125E-4</v>
      </c>
      <c r="T21">
        <f t="shared" si="20"/>
        <v>9.5367431640625E-5</v>
      </c>
      <c r="U21" s="2">
        <v>9.9999999999999995E-7</v>
      </c>
    </row>
    <row r="23" spans="1:21" x14ac:dyDescent="0.15">
      <c r="A23" t="s">
        <v>10</v>
      </c>
      <c r="B23">
        <f>B21/1000000</f>
        <v>2.5000000000000001E-5</v>
      </c>
      <c r="C23">
        <f t="shared" ref="C23:U23" si="21">C21/1000000</f>
        <v>1.2500000000000001E-5</v>
      </c>
      <c r="D23">
        <f t="shared" si="21"/>
        <v>6.2500000000000003E-6</v>
      </c>
      <c r="E23">
        <f t="shared" si="21"/>
        <v>3.1250000000000001E-6</v>
      </c>
      <c r="F23">
        <f t="shared" si="21"/>
        <v>1.5625000000000001E-6</v>
      </c>
      <c r="G23">
        <f t="shared" si="21"/>
        <v>7.8125000000000004E-7</v>
      </c>
      <c r="H23">
        <f t="shared" si="21"/>
        <v>3.9062500000000002E-7</v>
      </c>
      <c r="I23">
        <f t="shared" si="21"/>
        <v>1.9531250000000001E-7</v>
      </c>
      <c r="J23">
        <f t="shared" si="21"/>
        <v>9.7656250000000005E-8</v>
      </c>
      <c r="K23">
        <f t="shared" si="21"/>
        <v>4.8828125000000002E-8</v>
      </c>
      <c r="L23">
        <f t="shared" si="21"/>
        <v>2.4414062500000001E-8</v>
      </c>
      <c r="M23">
        <f t="shared" si="21"/>
        <v>1.2207031250000001E-8</v>
      </c>
      <c r="N23">
        <f t="shared" si="21"/>
        <v>6.1035156250000003E-9</v>
      </c>
      <c r="O23">
        <f t="shared" si="21"/>
        <v>3.0517578125000001E-9</v>
      </c>
      <c r="P23">
        <f t="shared" si="21"/>
        <v>1.5258789062500001E-9</v>
      </c>
      <c r="Q23">
        <f t="shared" si="21"/>
        <v>7.6293945312500004E-10</v>
      </c>
      <c r="R23">
        <f t="shared" si="21"/>
        <v>3.8146972656250002E-10</v>
      </c>
      <c r="S23">
        <f t="shared" si="21"/>
        <v>1.9073486328125001E-10</v>
      </c>
      <c r="T23">
        <f t="shared" si="21"/>
        <v>9.5367431640625005E-11</v>
      </c>
      <c r="U23">
        <f t="shared" si="21"/>
        <v>9.9999999999999998E-13</v>
      </c>
    </row>
    <row r="25" spans="1:21" x14ac:dyDescent="0.15">
      <c r="A25" t="s">
        <v>14</v>
      </c>
      <c r="B25">
        <f>LOG10(B23)</f>
        <v>-4.6020599913279625</v>
      </c>
      <c r="C25">
        <f t="shared" ref="C25:U25" si="22">LOG10(C23)</f>
        <v>-4.9030899869919438</v>
      </c>
      <c r="D25">
        <f t="shared" si="22"/>
        <v>-5.204119982655925</v>
      </c>
      <c r="E25">
        <f t="shared" si="22"/>
        <v>-5.5051499783199063</v>
      </c>
      <c r="F25">
        <f t="shared" si="22"/>
        <v>-5.8061799739838875</v>
      </c>
      <c r="G25">
        <f t="shared" si="22"/>
        <v>-6.1072099696478688</v>
      </c>
      <c r="H25">
        <f t="shared" si="22"/>
        <v>-6.4082399653118491</v>
      </c>
      <c r="I25">
        <f t="shared" si="22"/>
        <v>-6.7092699609758304</v>
      </c>
      <c r="J25">
        <f t="shared" si="22"/>
        <v>-7.0102999566398116</v>
      </c>
      <c r="K25">
        <f t="shared" si="22"/>
        <v>-7.3113299523037929</v>
      </c>
      <c r="L25">
        <f t="shared" si="22"/>
        <v>-7.6123599479677742</v>
      </c>
      <c r="M25">
        <f t="shared" si="22"/>
        <v>-7.9133899436317554</v>
      </c>
      <c r="N25">
        <f t="shared" si="22"/>
        <v>-8.2144199392957375</v>
      </c>
      <c r="O25">
        <f t="shared" si="22"/>
        <v>-8.515449934959717</v>
      </c>
      <c r="P25">
        <f t="shared" si="22"/>
        <v>-8.8164799306236983</v>
      </c>
      <c r="Q25">
        <f t="shared" si="22"/>
        <v>-9.1175099262876795</v>
      </c>
      <c r="R25">
        <f t="shared" si="22"/>
        <v>-9.4185399219516608</v>
      </c>
      <c r="S25">
        <f t="shared" si="22"/>
        <v>-9.719569917615642</v>
      </c>
      <c r="T25">
        <f t="shared" si="22"/>
        <v>-10.020599913279623</v>
      </c>
      <c r="U25">
        <f t="shared" si="22"/>
        <v>-12</v>
      </c>
    </row>
    <row r="29" spans="1:21" x14ac:dyDescent="0.15">
      <c r="A29" s="5" t="s">
        <v>18</v>
      </c>
    </row>
    <row r="30" spans="1:21" x14ac:dyDescent="0.15">
      <c r="B30" s="3">
        <f t="shared" ref="B30:U30" si="23">B15/$U$15</f>
        <v>7.3180125818461932E-3</v>
      </c>
      <c r="C30" s="3">
        <f t="shared" si="23"/>
        <v>2.5677237129284889E-3</v>
      </c>
      <c r="D30" s="3">
        <f t="shared" si="23"/>
        <v>-7.3180125818461932E-3</v>
      </c>
      <c r="E30" s="3">
        <f t="shared" si="23"/>
        <v>3.8515855693927333E-3</v>
      </c>
      <c r="F30" s="3">
        <f t="shared" si="23"/>
        <v>5.7773783540890997E-3</v>
      </c>
      <c r="G30" s="3">
        <f t="shared" si="23"/>
        <v>0.12414944152009244</v>
      </c>
      <c r="H30" s="3">
        <f t="shared" si="23"/>
        <v>0.65907048401591983</v>
      </c>
      <c r="I30" s="3">
        <f t="shared" si="23"/>
        <v>1.1760174605212479</v>
      </c>
      <c r="J30" s="3">
        <f t="shared" si="23"/>
        <v>1.7423289254076262</v>
      </c>
      <c r="K30" s="3">
        <f t="shared" si="23"/>
        <v>1.2420721530363332</v>
      </c>
      <c r="L30" s="3">
        <f t="shared" si="23"/>
        <v>1.0322249325972526</v>
      </c>
      <c r="M30" s="3">
        <f t="shared" si="23"/>
        <v>1.2562588265502632</v>
      </c>
      <c r="N30" s="3">
        <f t="shared" si="23"/>
        <v>1.2918217999743227</v>
      </c>
      <c r="O30" s="3">
        <f t="shared" si="23"/>
        <v>1.2301322377712158</v>
      </c>
      <c r="P30" s="3">
        <f t="shared" si="23"/>
        <v>1.3506226730003852</v>
      </c>
      <c r="Q30" s="3">
        <f t="shared" si="23"/>
        <v>1.2542688406727436</v>
      </c>
      <c r="R30" s="3">
        <f t="shared" si="23"/>
        <v>1.2479137244832457</v>
      </c>
      <c r="S30" s="3">
        <f t="shared" si="23"/>
        <v>1.5897419437668507</v>
      </c>
      <c r="T30" s="3">
        <f t="shared" si="23"/>
        <v>0.79753498523558863</v>
      </c>
      <c r="U30" s="3">
        <f t="shared" si="23"/>
        <v>1</v>
      </c>
    </row>
    <row r="31" spans="1:21" x14ac:dyDescent="0.15">
      <c r="B31" s="3">
        <f t="shared" ref="B31:U31" si="24">B16/$U$16</f>
        <v>5.2091472625931138E-3</v>
      </c>
      <c r="C31" s="3">
        <f t="shared" si="24"/>
        <v>-5.5216960983487003E-3</v>
      </c>
      <c r="D31" s="3">
        <f t="shared" si="24"/>
        <v>-4.8445069542115953E-3</v>
      </c>
      <c r="E31" s="3">
        <f t="shared" si="24"/>
        <v>-3.5422201385633171E-3</v>
      </c>
      <c r="F31" s="3">
        <f t="shared" si="24"/>
        <v>-3.1254883575558682E-3</v>
      </c>
      <c r="G31" s="3">
        <f t="shared" si="24"/>
        <v>7.4751263218211184E-2</v>
      </c>
      <c r="H31" s="3">
        <f t="shared" si="24"/>
        <v>0.53091628900349008</v>
      </c>
      <c r="I31" s="3">
        <f t="shared" si="24"/>
        <v>1.1188727405323748</v>
      </c>
      <c r="J31" s="3">
        <f t="shared" si="24"/>
        <v>1.2872844715320102</v>
      </c>
      <c r="K31" s="3">
        <f t="shared" si="24"/>
        <v>1.0689691097567329</v>
      </c>
      <c r="L31" s="3">
        <f t="shared" si="24"/>
        <v>0.64233994895035684</v>
      </c>
      <c r="M31" s="3">
        <f t="shared" si="24"/>
        <v>0.90201593999062357</v>
      </c>
      <c r="N31" s="3">
        <f t="shared" si="24"/>
        <v>0.84096473407303229</v>
      </c>
      <c r="O31" s="3">
        <f t="shared" si="24"/>
        <v>0.85049747356357763</v>
      </c>
      <c r="P31" s="3">
        <f t="shared" si="24"/>
        <v>0.95030473511486169</v>
      </c>
      <c r="Q31" s="3">
        <f t="shared" si="24"/>
        <v>0.78402875449288956</v>
      </c>
      <c r="R31" s="3">
        <f t="shared" si="24"/>
        <v>0.8268479449914049</v>
      </c>
      <c r="S31" s="3">
        <f t="shared" si="24"/>
        <v>0.98499765588373178</v>
      </c>
      <c r="T31" s="3">
        <f t="shared" si="24"/>
        <v>0.81132468614887743</v>
      </c>
      <c r="U31" s="3">
        <f t="shared" si="24"/>
        <v>1</v>
      </c>
    </row>
    <row r="32" spans="1:21" x14ac:dyDescent="0.15">
      <c r="B32" s="3">
        <f t="shared" ref="B32:U32" si="25">B17/$U$17</f>
        <v>2.2487069934787497E-4</v>
      </c>
      <c r="C32" s="3">
        <f t="shared" si="25"/>
        <v>-2.1924893186417811E-3</v>
      </c>
      <c r="D32" s="3">
        <f t="shared" si="25"/>
        <v>-1.7989655947829998E-3</v>
      </c>
      <c r="E32" s="3">
        <f t="shared" si="25"/>
        <v>1.0119181470654374E-3</v>
      </c>
      <c r="F32" s="3">
        <f t="shared" si="25"/>
        <v>-2.5579042050820778E-2</v>
      </c>
      <c r="G32" s="3">
        <f t="shared" si="25"/>
        <v>5.9590735327186867E-2</v>
      </c>
      <c r="H32" s="3">
        <f t="shared" si="25"/>
        <v>0.53834045423881272</v>
      </c>
      <c r="I32" s="3">
        <f t="shared" si="25"/>
        <v>1.1465594782999775</v>
      </c>
      <c r="J32" s="3">
        <f t="shared" si="25"/>
        <v>1.2349336631436925</v>
      </c>
      <c r="K32" s="3">
        <f t="shared" si="25"/>
        <v>1.3066111985608275</v>
      </c>
      <c r="L32" s="3">
        <f t="shared" si="25"/>
        <v>0.7874971891162581</v>
      </c>
      <c r="M32" s="3">
        <f t="shared" si="25"/>
        <v>0.98926242410613896</v>
      </c>
      <c r="N32" s="3">
        <f t="shared" si="25"/>
        <v>0.89172475826399822</v>
      </c>
      <c r="O32" s="3">
        <f t="shared" si="25"/>
        <v>1.0224308522599506</v>
      </c>
      <c r="P32" s="3">
        <f t="shared" si="25"/>
        <v>1.1148527096919272</v>
      </c>
      <c r="Q32" s="3">
        <f t="shared" si="25"/>
        <v>1.1799527771531368</v>
      </c>
      <c r="R32" s="3">
        <f t="shared" si="25"/>
        <v>1.2666404317517428</v>
      </c>
      <c r="S32" s="3">
        <f t="shared" si="25"/>
        <v>1.0475039352372386</v>
      </c>
      <c r="T32" s="3">
        <f t="shared" si="25"/>
        <v>9.866201933888015E-2</v>
      </c>
      <c r="U32" s="3">
        <f t="shared" si="25"/>
        <v>1</v>
      </c>
    </row>
    <row r="33" spans="1:2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5" spans="1:21" x14ac:dyDescent="0.15">
      <c r="A35" s="5" t="s">
        <v>15</v>
      </c>
    </row>
    <row r="36" spans="1:21" x14ac:dyDescent="0.15">
      <c r="B36" s="3">
        <f t="shared" ref="B36:U36" si="26">AVERAGE(B30:B32)</f>
        <v>4.2506768479290604E-3</v>
      </c>
      <c r="C36" s="3">
        <f t="shared" si="26"/>
        <v>-1.7154872346873309E-3</v>
      </c>
      <c r="D36" s="3">
        <f t="shared" si="26"/>
        <v>-4.6538283769469299E-3</v>
      </c>
      <c r="E36" s="3">
        <f t="shared" si="26"/>
        <v>4.4042785929828456E-4</v>
      </c>
      <c r="F36" s="3">
        <f t="shared" si="26"/>
        <v>-7.6423840180958489E-3</v>
      </c>
      <c r="G36" s="3">
        <f t="shared" si="26"/>
        <v>8.6163813355163502E-2</v>
      </c>
      <c r="H36" s="3">
        <f t="shared" si="26"/>
        <v>0.57610907575274084</v>
      </c>
      <c r="I36" s="3">
        <f t="shared" si="26"/>
        <v>1.1471498931178667</v>
      </c>
      <c r="J36" s="3">
        <f t="shared" si="26"/>
        <v>1.4215156866944429</v>
      </c>
      <c r="K36" s="3">
        <f t="shared" si="26"/>
        <v>1.2058841537846312</v>
      </c>
      <c r="L36" s="3">
        <f t="shared" si="26"/>
        <v>0.82068735688795569</v>
      </c>
      <c r="M36" s="3">
        <f t="shared" si="26"/>
        <v>1.0491790635490086</v>
      </c>
      <c r="N36" s="3">
        <f t="shared" si="26"/>
        <v>1.0081704307704511</v>
      </c>
      <c r="O36" s="3">
        <f t="shared" si="26"/>
        <v>1.034353521198248</v>
      </c>
      <c r="P36" s="3">
        <f t="shared" si="26"/>
        <v>1.1385933726023916</v>
      </c>
      <c r="Q36" s="3">
        <f t="shared" si="26"/>
        <v>1.0727501241062567</v>
      </c>
      <c r="R36" s="3">
        <f t="shared" si="26"/>
        <v>1.1138007004087978</v>
      </c>
      <c r="S36" s="3">
        <f t="shared" si="26"/>
        <v>1.2074145116292738</v>
      </c>
      <c r="T36" s="3">
        <f t="shared" si="26"/>
        <v>0.56917389690778208</v>
      </c>
      <c r="U36" s="3">
        <f t="shared" si="26"/>
        <v>1</v>
      </c>
    </row>
    <row r="38" spans="1:21" x14ac:dyDescent="0.15">
      <c r="A38" s="5" t="s">
        <v>13</v>
      </c>
    </row>
    <row r="39" spans="1:21" x14ac:dyDescent="0.15">
      <c r="B39" s="3">
        <f t="shared" ref="B39:U39" si="27">_xlfn.STDEV.S(B30:B32)</f>
        <v>3.6424119197521654E-3</v>
      </c>
      <c r="C39" s="3">
        <f t="shared" si="27"/>
        <v>4.0657504180462963E-3</v>
      </c>
      <c r="D39" s="3">
        <f t="shared" si="27"/>
        <v>2.7644599203503709E-3</v>
      </c>
      <c r="E39" s="3">
        <f t="shared" si="27"/>
        <v>3.7298849276499145E-3</v>
      </c>
      <c r="F39" s="3">
        <f t="shared" si="27"/>
        <v>1.6158837673499783E-2</v>
      </c>
      <c r="G39" s="3">
        <f t="shared" si="27"/>
        <v>3.3758574641071737E-2</v>
      </c>
      <c r="H39" s="3">
        <f t="shared" si="27"/>
        <v>7.1942518743214154E-2</v>
      </c>
      <c r="I39" s="3">
        <f t="shared" si="27"/>
        <v>2.8576934718310222E-2</v>
      </c>
      <c r="J39" s="3">
        <f t="shared" si="27"/>
        <v>0.27906272123836018</v>
      </c>
      <c r="K39" s="3">
        <f t="shared" si="27"/>
        <v>0.12288457616875355</v>
      </c>
      <c r="L39" s="3">
        <f t="shared" si="27"/>
        <v>0.19705015997423178</v>
      </c>
      <c r="M39" s="3">
        <f t="shared" si="27"/>
        <v>0.18456572929750881</v>
      </c>
      <c r="N39" s="3">
        <f t="shared" si="27"/>
        <v>0.24695691821123378</v>
      </c>
      <c r="O39" s="3">
        <f t="shared" si="27"/>
        <v>0.19009800386828485</v>
      </c>
      <c r="P39" s="3">
        <f t="shared" si="27"/>
        <v>0.20121214465036744</v>
      </c>
      <c r="Q39" s="3">
        <f t="shared" si="27"/>
        <v>0.2527859594159183</v>
      </c>
      <c r="R39" s="3">
        <f t="shared" si="27"/>
        <v>0.2486847105724555</v>
      </c>
      <c r="S39" s="3">
        <f t="shared" si="27"/>
        <v>0.33257699524071049</v>
      </c>
      <c r="T39" s="3">
        <f t="shared" si="27"/>
        <v>0.40753356814240416</v>
      </c>
      <c r="U39" s="3">
        <f t="shared" si="27"/>
        <v>0</v>
      </c>
    </row>
    <row r="42" spans="1:21" ht="24" customHeight="1" x14ac:dyDescent="0.15">
      <c r="E42" s="12" t="s">
        <v>17</v>
      </c>
      <c r="F42" s="12"/>
      <c r="G42" s="12"/>
    </row>
    <row r="44" spans="1:21" x14ac:dyDescent="0.15">
      <c r="E44" s="9" t="s">
        <v>7</v>
      </c>
      <c r="F44" s="9"/>
      <c r="G44" s="9"/>
    </row>
    <row r="45" spans="1:21" x14ac:dyDescent="0.15">
      <c r="A45" t="s">
        <v>14</v>
      </c>
      <c r="B45" t="s">
        <v>7</v>
      </c>
      <c r="C45" t="s">
        <v>16</v>
      </c>
      <c r="E45" s="10" t="s">
        <v>19</v>
      </c>
      <c r="F45" s="10" t="s">
        <v>20</v>
      </c>
      <c r="G45" s="10" t="s">
        <v>21</v>
      </c>
    </row>
    <row r="46" spans="1:21" x14ac:dyDescent="0.15">
      <c r="A46">
        <v>-12</v>
      </c>
      <c r="B46" s="3">
        <f>U36</f>
        <v>1</v>
      </c>
      <c r="C46" s="3">
        <f>U39</f>
        <v>0</v>
      </c>
      <c r="E46" s="11">
        <f>U30</f>
        <v>1</v>
      </c>
      <c r="F46" s="11">
        <f>U31</f>
        <v>1</v>
      </c>
      <c r="G46" s="11">
        <f>U32</f>
        <v>1</v>
      </c>
    </row>
    <row r="47" spans="1:21" x14ac:dyDescent="0.15">
      <c r="A47">
        <v>-10.0206</v>
      </c>
      <c r="B47" s="3">
        <f>T36</f>
        <v>0.56917389690778208</v>
      </c>
      <c r="C47" s="3">
        <f>T39</f>
        <v>0.40753356814240416</v>
      </c>
      <c r="E47" s="11">
        <f>T30</f>
        <v>0.79753498523558863</v>
      </c>
      <c r="F47" s="11">
        <f>T31</f>
        <v>0.81132468614887743</v>
      </c>
      <c r="G47" s="11">
        <f>T32</f>
        <v>9.866201933888015E-2</v>
      </c>
    </row>
    <row r="48" spans="1:21" x14ac:dyDescent="0.15">
      <c r="A48">
        <f>S25</f>
        <v>-9.719569917615642</v>
      </c>
      <c r="B48" s="3">
        <f>S36</f>
        <v>1.2074145116292738</v>
      </c>
      <c r="C48" s="3">
        <f>S39</f>
        <v>0.33257699524071049</v>
      </c>
      <c r="E48" s="11">
        <f>S30</f>
        <v>1.5897419437668507</v>
      </c>
      <c r="F48" s="11">
        <f>S31</f>
        <v>0.98499765588373178</v>
      </c>
      <c r="G48" s="11">
        <f>S32</f>
        <v>1.0475039352372386</v>
      </c>
    </row>
    <row r="49" spans="1:7" x14ac:dyDescent="0.15">
      <c r="A49">
        <f>R25</f>
        <v>-9.4185399219516608</v>
      </c>
      <c r="B49" s="3">
        <f>R36</f>
        <v>1.1138007004087978</v>
      </c>
      <c r="C49" s="3">
        <f>R39</f>
        <v>0.2486847105724555</v>
      </c>
      <c r="E49" s="11">
        <f>R30</f>
        <v>1.2479137244832457</v>
      </c>
      <c r="F49" s="11">
        <f>R31</f>
        <v>0.8268479449914049</v>
      </c>
      <c r="G49" s="11">
        <f>R32</f>
        <v>1.2666404317517428</v>
      </c>
    </row>
    <row r="50" spans="1:7" x14ac:dyDescent="0.15">
      <c r="A50">
        <f>Q25</f>
        <v>-9.1175099262876795</v>
      </c>
      <c r="B50" s="3">
        <f>Q36</f>
        <v>1.0727501241062567</v>
      </c>
      <c r="C50" s="3">
        <f>Q39</f>
        <v>0.2527859594159183</v>
      </c>
      <c r="E50" s="11">
        <f>Q30</f>
        <v>1.2542688406727436</v>
      </c>
      <c r="F50" s="11">
        <f>Q31</f>
        <v>0.78402875449288956</v>
      </c>
      <c r="G50" s="11">
        <f>Q32</f>
        <v>1.1799527771531368</v>
      </c>
    </row>
    <row r="51" spans="1:7" x14ac:dyDescent="0.15">
      <c r="A51">
        <f>P25</f>
        <v>-8.8164799306236983</v>
      </c>
      <c r="B51" s="3">
        <f>P36</f>
        <v>1.1385933726023916</v>
      </c>
      <c r="C51" s="3">
        <f>P39</f>
        <v>0.20121214465036744</v>
      </c>
      <c r="E51" s="11">
        <f>P30</f>
        <v>1.3506226730003852</v>
      </c>
      <c r="F51" s="11">
        <f>P31</f>
        <v>0.95030473511486169</v>
      </c>
      <c r="G51" s="11">
        <f>P32</f>
        <v>1.1148527096919272</v>
      </c>
    </row>
    <row r="52" spans="1:7" x14ac:dyDescent="0.15">
      <c r="A52">
        <f>O25</f>
        <v>-8.515449934959717</v>
      </c>
      <c r="B52" s="3">
        <f>O36</f>
        <v>1.034353521198248</v>
      </c>
      <c r="C52" s="3">
        <f>O39</f>
        <v>0.19009800386828485</v>
      </c>
      <c r="E52" s="11">
        <f>O30</f>
        <v>1.2301322377712158</v>
      </c>
      <c r="F52" s="11">
        <f>O31</f>
        <v>0.85049747356357763</v>
      </c>
      <c r="G52" s="11">
        <f>O32</f>
        <v>1.0224308522599506</v>
      </c>
    </row>
    <row r="53" spans="1:7" x14ac:dyDescent="0.15">
      <c r="A53">
        <f>N25</f>
        <v>-8.2144199392957375</v>
      </c>
      <c r="B53" s="3">
        <f>N36</f>
        <v>1.0081704307704511</v>
      </c>
      <c r="C53" s="3">
        <f>N39</f>
        <v>0.24695691821123378</v>
      </c>
      <c r="E53" s="11">
        <f>N30</f>
        <v>1.2918217999743227</v>
      </c>
      <c r="F53" s="11">
        <f>N31</f>
        <v>0.84096473407303229</v>
      </c>
      <c r="G53" s="11">
        <f>N32</f>
        <v>0.89172475826399822</v>
      </c>
    </row>
    <row r="54" spans="1:7" x14ac:dyDescent="0.15">
      <c r="A54">
        <f>M25</f>
        <v>-7.9133899436317554</v>
      </c>
      <c r="B54" s="3">
        <f>M36</f>
        <v>1.0491790635490086</v>
      </c>
      <c r="C54" s="3">
        <f>M39</f>
        <v>0.18456572929750881</v>
      </c>
      <c r="E54" s="11">
        <f>M30</f>
        <v>1.2562588265502632</v>
      </c>
      <c r="F54" s="11">
        <f>M31</f>
        <v>0.90201593999062357</v>
      </c>
      <c r="G54" s="11">
        <f>M32</f>
        <v>0.98926242410613896</v>
      </c>
    </row>
    <row r="55" spans="1:7" x14ac:dyDescent="0.15">
      <c r="A55">
        <f>L25</f>
        <v>-7.6123599479677742</v>
      </c>
      <c r="B55" s="3">
        <f>L36</f>
        <v>0.82068735688795569</v>
      </c>
      <c r="C55" s="3">
        <f>L39</f>
        <v>0.19705015997423178</v>
      </c>
      <c r="E55" s="11">
        <f>L30</f>
        <v>1.0322249325972526</v>
      </c>
      <c r="F55" s="11">
        <f>L31</f>
        <v>0.64233994895035684</v>
      </c>
      <c r="G55" s="11">
        <f>L32</f>
        <v>0.7874971891162581</v>
      </c>
    </row>
    <row r="56" spans="1:7" x14ac:dyDescent="0.15">
      <c r="A56">
        <f>K25</f>
        <v>-7.3113299523037929</v>
      </c>
      <c r="B56" s="3">
        <f>K36</f>
        <v>1.2058841537846312</v>
      </c>
      <c r="C56" s="3">
        <f>K39</f>
        <v>0.12288457616875355</v>
      </c>
      <c r="E56" s="11">
        <f>K30</f>
        <v>1.2420721530363332</v>
      </c>
      <c r="F56" s="11">
        <f>K31</f>
        <v>1.0689691097567329</v>
      </c>
      <c r="G56" s="11">
        <f>K32</f>
        <v>1.3066111985608275</v>
      </c>
    </row>
    <row r="57" spans="1:7" x14ac:dyDescent="0.15">
      <c r="A57">
        <f>J25</f>
        <v>-7.0102999566398116</v>
      </c>
      <c r="B57" s="3">
        <f>J36</f>
        <v>1.4215156866944429</v>
      </c>
      <c r="C57" s="3">
        <f>J39</f>
        <v>0.27906272123836018</v>
      </c>
      <c r="E57" s="11">
        <f>J30</f>
        <v>1.7423289254076262</v>
      </c>
      <c r="F57" s="11">
        <f>J31</f>
        <v>1.2872844715320102</v>
      </c>
      <c r="G57" s="11">
        <f>J32</f>
        <v>1.2349336631436925</v>
      </c>
    </row>
    <row r="58" spans="1:7" x14ac:dyDescent="0.15">
      <c r="A58">
        <f>I25</f>
        <v>-6.7092699609758304</v>
      </c>
      <c r="B58" s="3">
        <f>I36</f>
        <v>1.1471498931178667</v>
      </c>
      <c r="C58" s="3">
        <f>I39</f>
        <v>2.8576934718310222E-2</v>
      </c>
      <c r="E58" s="11">
        <f>I30</f>
        <v>1.1760174605212479</v>
      </c>
      <c r="F58" s="11">
        <f>I31</f>
        <v>1.1188727405323748</v>
      </c>
      <c r="G58" s="11">
        <f>I32</f>
        <v>1.1465594782999775</v>
      </c>
    </row>
    <row r="59" spans="1:7" x14ac:dyDescent="0.15">
      <c r="A59">
        <f>H25</f>
        <v>-6.4082399653118491</v>
      </c>
      <c r="B59" s="3">
        <f>H36</f>
        <v>0.57610907575274084</v>
      </c>
      <c r="C59" s="3">
        <f>H39</f>
        <v>7.1942518743214154E-2</v>
      </c>
      <c r="E59" s="11">
        <f>H30</f>
        <v>0.65907048401591983</v>
      </c>
      <c r="F59" s="11">
        <f>H31</f>
        <v>0.53091628900349008</v>
      </c>
      <c r="G59" s="11">
        <f>H32</f>
        <v>0.53834045423881272</v>
      </c>
    </row>
    <row r="60" spans="1:7" x14ac:dyDescent="0.15">
      <c r="A60">
        <f>G25</f>
        <v>-6.1072099696478688</v>
      </c>
      <c r="B60" s="3">
        <f>G36</f>
        <v>8.6163813355163502E-2</v>
      </c>
      <c r="C60" s="3">
        <f>G39</f>
        <v>3.3758574641071737E-2</v>
      </c>
      <c r="E60" s="11">
        <f>G30</f>
        <v>0.12414944152009244</v>
      </c>
      <c r="F60" s="11">
        <f>G31</f>
        <v>7.4751263218211184E-2</v>
      </c>
      <c r="G60" s="11">
        <f>G32</f>
        <v>5.9590735327186867E-2</v>
      </c>
    </row>
    <row r="61" spans="1:7" x14ac:dyDescent="0.15">
      <c r="A61">
        <f>F25</f>
        <v>-5.8061799739838875</v>
      </c>
      <c r="B61" s="3">
        <f>F36</f>
        <v>-7.6423840180958489E-3</v>
      </c>
      <c r="C61" s="3">
        <f>F39</f>
        <v>1.6158837673499783E-2</v>
      </c>
      <c r="E61" s="11">
        <f>F30</f>
        <v>5.7773783540890997E-3</v>
      </c>
      <c r="F61" s="11">
        <f>F31</f>
        <v>-3.1254883575558682E-3</v>
      </c>
      <c r="G61" s="11">
        <f>F32</f>
        <v>-2.5579042050820778E-2</v>
      </c>
    </row>
    <row r="62" spans="1:7" x14ac:dyDescent="0.15">
      <c r="A62">
        <f>E25</f>
        <v>-5.5051499783199063</v>
      </c>
      <c r="B62" s="3">
        <f>E36</f>
        <v>4.4042785929828456E-4</v>
      </c>
      <c r="C62" s="3">
        <f>E39</f>
        <v>3.7298849276499145E-3</v>
      </c>
      <c r="E62" s="11">
        <f>E30</f>
        <v>3.8515855693927333E-3</v>
      </c>
      <c r="F62" s="11">
        <f>E31</f>
        <v>-3.5422201385633171E-3</v>
      </c>
      <c r="G62" s="11">
        <f>E32</f>
        <v>1.0119181470654374E-3</v>
      </c>
    </row>
    <row r="63" spans="1:7" x14ac:dyDescent="0.15">
      <c r="A63">
        <f>D25</f>
        <v>-5.204119982655925</v>
      </c>
      <c r="B63" s="3">
        <f>D36</f>
        <v>-4.6538283769469299E-3</v>
      </c>
      <c r="C63" s="3">
        <f>D39</f>
        <v>2.7644599203503709E-3</v>
      </c>
      <c r="E63" s="11">
        <f>D30</f>
        <v>-7.3180125818461932E-3</v>
      </c>
      <c r="F63" s="11">
        <f>D31</f>
        <v>-4.8445069542115953E-3</v>
      </c>
      <c r="G63" s="11">
        <f>D32</f>
        <v>-1.7989655947829998E-3</v>
      </c>
    </row>
    <row r="64" spans="1:7" x14ac:dyDescent="0.15">
      <c r="A64">
        <f>C25</f>
        <v>-4.9030899869919438</v>
      </c>
      <c r="B64" s="3">
        <f>C36</f>
        <v>-1.7154872346873309E-3</v>
      </c>
      <c r="C64" s="3">
        <f>C39</f>
        <v>4.0657504180462963E-3</v>
      </c>
      <c r="E64" s="11">
        <f>C30</f>
        <v>2.5677237129284889E-3</v>
      </c>
      <c r="F64" s="11">
        <f>C31</f>
        <v>-5.5216960983487003E-3</v>
      </c>
      <c r="G64" s="11">
        <f>C32</f>
        <v>-2.1924893186417811E-3</v>
      </c>
    </row>
    <row r="65" spans="1:7" x14ac:dyDescent="0.15">
      <c r="A65">
        <f>B25</f>
        <v>-4.6020599913279625</v>
      </c>
      <c r="B65" s="3">
        <f>B36</f>
        <v>4.2506768479290604E-3</v>
      </c>
      <c r="C65" s="3">
        <f>B39</f>
        <v>3.6424119197521654E-3</v>
      </c>
      <c r="E65" s="11">
        <f>B30</f>
        <v>7.3180125818461932E-3</v>
      </c>
      <c r="F65" s="11">
        <f>B31</f>
        <v>5.2091472625931138E-3</v>
      </c>
      <c r="G65" s="11">
        <f>B32</f>
        <v>2.2487069934787497E-4</v>
      </c>
    </row>
  </sheetData>
  <mergeCells count="2">
    <mergeCell ref="E44:G44"/>
    <mergeCell ref="E42:G42"/>
  </mergeCells>
  <pageMargins left="0.75" right="0.75" top="1" bottom="1" header="0.5" footer="0.5"/>
  <pageSetup paperSize="9" orientation="portrait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WT</vt:lpstr>
      <vt:lpstr>KO</vt:lpstr>
      <vt:lpstr>AB</vt:lpstr>
      <vt:lpstr>PBC</vt:lpstr>
      <vt:lpstr>T205</vt:lpstr>
    </vt:vector>
  </TitlesOfParts>
  <Company>lmu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</dc:creator>
  <cp:lastModifiedBy>S. Bachmaier</cp:lastModifiedBy>
  <dcterms:created xsi:type="dcterms:W3CDTF">2018-02-22T14:10:38Z</dcterms:created>
  <dcterms:modified xsi:type="dcterms:W3CDTF">2021-07-01T15:04:08Z</dcterms:modified>
</cp:coreProperties>
</file>