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uj442ca/Downloads/"/>
    </mc:Choice>
  </mc:AlternateContent>
  <xr:revisionPtr revIDLastSave="0" documentId="8_{ED4A6603-D430-6A48-A782-E51DD1F632BF}" xr6:coauthVersionLast="46" xr6:coauthVersionMax="46" xr10:uidLastSave="{00000000-0000-0000-0000-000000000000}"/>
  <bookViews>
    <workbookView xWindow="0" yWindow="460" windowWidth="25600" windowHeight="14760" activeTab="1" xr2:uid="{00000000-000D-0000-FFFF-FFFF00000000}"/>
  </bookViews>
  <sheets>
    <sheet name="WT trypan blue" sheetId="2" r:id="rId1"/>
    <sheet name="KO trypan blue" sheetId="3" r:id="rId2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7" i="3" l="1"/>
  <c r="C32" i="3" s="1"/>
  <c r="G64" i="3" s="1"/>
  <c r="U17" i="3"/>
  <c r="C16" i="3"/>
  <c r="C31" i="3" s="1"/>
  <c r="F64" i="3" s="1"/>
  <c r="U16" i="3"/>
  <c r="C15" i="3"/>
  <c r="C30" i="3" s="1"/>
  <c r="U15" i="3"/>
  <c r="E64" i="3"/>
  <c r="C23" i="3"/>
  <c r="C25" i="3" s="1"/>
  <c r="A64" i="3" s="1"/>
  <c r="D17" i="3"/>
  <c r="D32" i="3" s="1"/>
  <c r="G63" i="3" s="1"/>
  <c r="D16" i="3"/>
  <c r="D31" i="3"/>
  <c r="D15" i="3"/>
  <c r="D30" i="3"/>
  <c r="E63" i="3"/>
  <c r="D23" i="3"/>
  <c r="D25" i="3" s="1"/>
  <c r="A63" i="3" s="1"/>
  <c r="E17" i="3"/>
  <c r="E32" i="3" s="1"/>
  <c r="G62" i="3" s="1"/>
  <c r="E16" i="3"/>
  <c r="E31" i="3"/>
  <c r="E15" i="3"/>
  <c r="E30" i="3"/>
  <c r="E62" i="3"/>
  <c r="E21" i="3"/>
  <c r="E23" i="3" s="1"/>
  <c r="E25" i="3" s="1"/>
  <c r="A62" i="3"/>
  <c r="F17" i="3"/>
  <c r="F32" i="3" s="1"/>
  <c r="G61" i="3" s="1"/>
  <c r="F16" i="3"/>
  <c r="F31" i="3" s="1"/>
  <c r="F61" i="3" s="1"/>
  <c r="F15" i="3"/>
  <c r="F30" i="3"/>
  <c r="G17" i="3"/>
  <c r="G32" i="3"/>
  <c r="G60" i="3"/>
  <c r="G16" i="3"/>
  <c r="G31" i="3" s="1"/>
  <c r="F60" i="3" s="1"/>
  <c r="G15" i="3"/>
  <c r="G30" i="3" s="1"/>
  <c r="H17" i="3"/>
  <c r="H32" i="3"/>
  <c r="G59" i="3" s="1"/>
  <c r="H16" i="3"/>
  <c r="H31" i="3" s="1"/>
  <c r="F59" i="3" s="1"/>
  <c r="H15" i="3"/>
  <c r="H30" i="3" s="1"/>
  <c r="I17" i="3"/>
  <c r="I32" i="3" s="1"/>
  <c r="G58" i="3" s="1"/>
  <c r="I16" i="3"/>
  <c r="I31" i="3"/>
  <c r="F58" i="3" s="1"/>
  <c r="I15" i="3"/>
  <c r="I30" i="3" s="1"/>
  <c r="J17" i="3"/>
  <c r="J32" i="3" s="1"/>
  <c r="G57" i="3" s="1"/>
  <c r="J16" i="3"/>
  <c r="J31" i="3" s="1"/>
  <c r="F57" i="3" s="1"/>
  <c r="J15" i="3"/>
  <c r="J30" i="3"/>
  <c r="J36" i="3"/>
  <c r="B57" i="3" s="1"/>
  <c r="K17" i="3"/>
  <c r="K32" i="3" s="1"/>
  <c r="G56" i="3"/>
  <c r="K16" i="3"/>
  <c r="K31" i="3" s="1"/>
  <c r="F56" i="3" s="1"/>
  <c r="K15" i="3"/>
  <c r="K30" i="3" s="1"/>
  <c r="L17" i="3"/>
  <c r="L32" i="3"/>
  <c r="G55" i="3" s="1"/>
  <c r="L16" i="3"/>
  <c r="L31" i="3" s="1"/>
  <c r="F55" i="3"/>
  <c r="L15" i="3"/>
  <c r="L30" i="3" s="1"/>
  <c r="M17" i="3"/>
  <c r="M32" i="3" s="1"/>
  <c r="G54" i="3" s="1"/>
  <c r="M16" i="3"/>
  <c r="M31" i="3"/>
  <c r="F54" i="3" s="1"/>
  <c r="M15" i="3"/>
  <c r="M30" i="3" s="1"/>
  <c r="E54" i="3"/>
  <c r="N17" i="3"/>
  <c r="N32" i="3" s="1"/>
  <c r="G53" i="3" s="1"/>
  <c r="N16" i="3"/>
  <c r="N31" i="3" s="1"/>
  <c r="F53" i="3" s="1"/>
  <c r="N15" i="3"/>
  <c r="N30" i="3"/>
  <c r="N36" i="3" s="1"/>
  <c r="B53" i="3" s="1"/>
  <c r="O17" i="3"/>
  <c r="O32" i="3" s="1"/>
  <c r="G52" i="3" s="1"/>
  <c r="O16" i="3"/>
  <c r="O31" i="3" s="1"/>
  <c r="F52" i="3" s="1"/>
  <c r="O15" i="3"/>
  <c r="O30" i="3" s="1"/>
  <c r="P17" i="3"/>
  <c r="P32" i="3"/>
  <c r="G51" i="3" s="1"/>
  <c r="P16" i="3"/>
  <c r="P31" i="3" s="1"/>
  <c r="F51" i="3" s="1"/>
  <c r="P15" i="3"/>
  <c r="P30" i="3" s="1"/>
  <c r="Q17" i="3"/>
  <c r="Q32" i="3" s="1"/>
  <c r="G50" i="3" s="1"/>
  <c r="Q16" i="3"/>
  <c r="Q31" i="3"/>
  <c r="F50" i="3" s="1"/>
  <c r="Q15" i="3"/>
  <c r="Q30" i="3" s="1"/>
  <c r="R17" i="3"/>
  <c r="R32" i="3" s="1"/>
  <c r="G49" i="3" s="1"/>
  <c r="R16" i="3"/>
  <c r="R31" i="3" s="1"/>
  <c r="F49" i="3" s="1"/>
  <c r="R15" i="3"/>
  <c r="R30" i="3"/>
  <c r="R36" i="3"/>
  <c r="B49" i="3" s="1"/>
  <c r="S17" i="3"/>
  <c r="S32" i="3" s="1"/>
  <c r="G48" i="3"/>
  <c r="S16" i="3"/>
  <c r="S31" i="3" s="1"/>
  <c r="F48" i="3" s="1"/>
  <c r="S15" i="3"/>
  <c r="S30" i="3" s="1"/>
  <c r="T17" i="3"/>
  <c r="T32" i="3"/>
  <c r="G47" i="3" s="1"/>
  <c r="T16" i="3"/>
  <c r="T31" i="3" s="1"/>
  <c r="F47" i="3"/>
  <c r="T15" i="3"/>
  <c r="T30" i="3" s="1"/>
  <c r="U32" i="3"/>
  <c r="G46" i="3" s="1"/>
  <c r="U31" i="3"/>
  <c r="F46" i="3" s="1"/>
  <c r="U30" i="3"/>
  <c r="B15" i="3"/>
  <c r="B30" i="3" s="1"/>
  <c r="B16" i="3"/>
  <c r="B31" i="3" s="1"/>
  <c r="B17" i="3"/>
  <c r="B32" i="3" s="1"/>
  <c r="B39" i="3" s="1"/>
  <c r="U23" i="3"/>
  <c r="U25" i="3" s="1"/>
  <c r="B23" i="3"/>
  <c r="B25" i="3"/>
  <c r="B17" i="2"/>
  <c r="B32" i="2" s="1"/>
  <c r="U17" i="2"/>
  <c r="G65" i="2"/>
  <c r="C17" i="2"/>
  <c r="C32" i="2" s="1"/>
  <c r="G64" i="2" s="1"/>
  <c r="D17" i="2"/>
  <c r="D32" i="2" s="1"/>
  <c r="G63" i="2" s="1"/>
  <c r="E17" i="2"/>
  <c r="E32" i="2"/>
  <c r="G62" i="2" s="1"/>
  <c r="F17" i="2"/>
  <c r="F32" i="2" s="1"/>
  <c r="G61" i="2" s="1"/>
  <c r="G17" i="2"/>
  <c r="G32" i="2" s="1"/>
  <c r="G60" i="2" s="1"/>
  <c r="H17" i="2"/>
  <c r="H32" i="2" s="1"/>
  <c r="G59" i="2" s="1"/>
  <c r="I17" i="2"/>
  <c r="I32" i="2"/>
  <c r="G58" i="2" s="1"/>
  <c r="J17" i="2"/>
  <c r="J32" i="2" s="1"/>
  <c r="G57" i="2"/>
  <c r="K17" i="2"/>
  <c r="K32" i="2" s="1"/>
  <c r="G56" i="2" s="1"/>
  <c r="L17" i="2"/>
  <c r="L32" i="2" s="1"/>
  <c r="G55" i="2" s="1"/>
  <c r="M17" i="2"/>
  <c r="M32" i="2"/>
  <c r="G54" i="2" s="1"/>
  <c r="N17" i="2"/>
  <c r="N32" i="2" s="1"/>
  <c r="G53" i="2" s="1"/>
  <c r="O17" i="2"/>
  <c r="O32" i="2" s="1"/>
  <c r="G52" i="2" s="1"/>
  <c r="P17" i="2"/>
  <c r="P32" i="2" s="1"/>
  <c r="G51" i="2" s="1"/>
  <c r="Q17" i="2"/>
  <c r="Q32" i="2"/>
  <c r="G50" i="2" s="1"/>
  <c r="R17" i="2"/>
  <c r="R32" i="2" s="1"/>
  <c r="G49" i="2"/>
  <c r="S17" i="2"/>
  <c r="S32" i="2" s="1"/>
  <c r="G48" i="2" s="1"/>
  <c r="T17" i="2"/>
  <c r="T32" i="2" s="1"/>
  <c r="G47" i="2" s="1"/>
  <c r="U32" i="2"/>
  <c r="G46" i="2"/>
  <c r="B16" i="2"/>
  <c r="B31" i="2" s="1"/>
  <c r="F65" i="2" s="1"/>
  <c r="U16" i="2"/>
  <c r="C16" i="2"/>
  <c r="C31" i="2" s="1"/>
  <c r="F64" i="2" s="1"/>
  <c r="D16" i="2"/>
  <c r="D31" i="2" s="1"/>
  <c r="F63" i="2" s="1"/>
  <c r="E16" i="2"/>
  <c r="E31" i="2"/>
  <c r="F62" i="2" s="1"/>
  <c r="F16" i="2"/>
  <c r="F31" i="2"/>
  <c r="F61" i="2"/>
  <c r="G16" i="2"/>
  <c r="G31" i="2" s="1"/>
  <c r="F60" i="2" s="1"/>
  <c r="H16" i="2"/>
  <c r="H31" i="2" s="1"/>
  <c r="F59" i="2" s="1"/>
  <c r="I16" i="2"/>
  <c r="I31" i="2"/>
  <c r="F58" i="2" s="1"/>
  <c r="J16" i="2"/>
  <c r="J31" i="2" s="1"/>
  <c r="F57" i="2"/>
  <c r="K16" i="2"/>
  <c r="K31" i="2" s="1"/>
  <c r="F56" i="2" s="1"/>
  <c r="L16" i="2"/>
  <c r="L31" i="2" s="1"/>
  <c r="F55" i="2" s="1"/>
  <c r="M16" i="2"/>
  <c r="M31" i="2"/>
  <c r="F54" i="2" s="1"/>
  <c r="N16" i="2"/>
  <c r="N31" i="2"/>
  <c r="F53" i="2"/>
  <c r="O16" i="2"/>
  <c r="O31" i="2" s="1"/>
  <c r="F52" i="2" s="1"/>
  <c r="P16" i="2"/>
  <c r="P31" i="2" s="1"/>
  <c r="F51" i="2" s="1"/>
  <c r="Q16" i="2"/>
  <c r="Q31" i="2"/>
  <c r="F50" i="2"/>
  <c r="R16" i="2"/>
  <c r="R31" i="2" s="1"/>
  <c r="F49" i="2" s="1"/>
  <c r="S16" i="2"/>
  <c r="S31" i="2" s="1"/>
  <c r="F48" i="2" s="1"/>
  <c r="T16" i="2"/>
  <c r="T31" i="2" s="1"/>
  <c r="U31" i="2"/>
  <c r="F46" i="2"/>
  <c r="B15" i="2"/>
  <c r="B30" i="2" s="1"/>
  <c r="E65" i="2" s="1"/>
  <c r="U15" i="2"/>
  <c r="C15" i="2"/>
  <c r="C30" i="2" s="1"/>
  <c r="E64" i="2" s="1"/>
  <c r="D15" i="2"/>
  <c r="D30" i="2" s="1"/>
  <c r="E15" i="2"/>
  <c r="E30" i="2"/>
  <c r="E62" i="2"/>
  <c r="F15" i="2"/>
  <c r="F30" i="2" s="1"/>
  <c r="G15" i="2"/>
  <c r="G30" i="2" s="1"/>
  <c r="H15" i="2"/>
  <c r="H30" i="2"/>
  <c r="E59" i="2" s="1"/>
  <c r="I15" i="2"/>
  <c r="I30" i="2"/>
  <c r="E58" i="2"/>
  <c r="J15" i="2"/>
  <c r="J30" i="2" s="1"/>
  <c r="K15" i="2"/>
  <c r="K30" i="2" s="1"/>
  <c r="L15" i="2"/>
  <c r="L30" i="2"/>
  <c r="E55" i="2" s="1"/>
  <c r="M15" i="2"/>
  <c r="M30" i="2"/>
  <c r="E54" i="2"/>
  <c r="N15" i="2"/>
  <c r="N30" i="2" s="1"/>
  <c r="O15" i="2"/>
  <c r="O30" i="2" s="1"/>
  <c r="P15" i="2"/>
  <c r="P30" i="2"/>
  <c r="E51" i="2" s="1"/>
  <c r="Q15" i="2"/>
  <c r="Q30" i="2"/>
  <c r="E50" i="2"/>
  <c r="R15" i="2"/>
  <c r="R30" i="2" s="1"/>
  <c r="S15" i="2"/>
  <c r="S30" i="2" s="1"/>
  <c r="T15" i="2"/>
  <c r="T30" i="2"/>
  <c r="E47" i="2" s="1"/>
  <c r="U30" i="2"/>
  <c r="E46" i="2"/>
  <c r="B39" i="2"/>
  <c r="C65" i="2" s="1"/>
  <c r="H39" i="2"/>
  <c r="C59" i="2" s="1"/>
  <c r="I39" i="2"/>
  <c r="C58" i="2" s="1"/>
  <c r="L39" i="2"/>
  <c r="C55" i="2" s="1"/>
  <c r="P39" i="2"/>
  <c r="C51" i="2" s="1"/>
  <c r="Q39" i="2"/>
  <c r="C50" i="2" s="1"/>
  <c r="U39" i="2"/>
  <c r="C46" i="2" s="1"/>
  <c r="B36" i="2"/>
  <c r="B65" i="2" s="1"/>
  <c r="H36" i="2"/>
  <c r="B59" i="2" s="1"/>
  <c r="I36" i="2"/>
  <c r="B58" i="2" s="1"/>
  <c r="L36" i="2"/>
  <c r="B55" i="2" s="1"/>
  <c r="P36" i="2"/>
  <c r="B51" i="2" s="1"/>
  <c r="Q36" i="2"/>
  <c r="B50" i="2" s="1"/>
  <c r="U36" i="2"/>
  <c r="B46" i="2" s="1"/>
  <c r="B23" i="2"/>
  <c r="B25" i="2" s="1"/>
  <c r="A65" i="2" s="1"/>
  <c r="C21" i="2"/>
  <c r="C23" i="2"/>
  <c r="C25" i="2" s="1"/>
  <c r="A64" i="2" s="1"/>
  <c r="D21" i="2"/>
  <c r="D23" i="2"/>
  <c r="D25" i="2" s="1"/>
  <c r="A63" i="2" s="1"/>
  <c r="E21" i="2"/>
  <c r="E23" i="2"/>
  <c r="E25" i="2" s="1"/>
  <c r="A62" i="2" s="1"/>
  <c r="F21" i="2"/>
  <c r="F23" i="2"/>
  <c r="F25" i="2" s="1"/>
  <c r="A61" i="2" s="1"/>
  <c r="G21" i="2"/>
  <c r="G23" i="2"/>
  <c r="G25" i="2" s="1"/>
  <c r="A60" i="2" s="1"/>
  <c r="H21" i="2"/>
  <c r="H23" i="2"/>
  <c r="H25" i="2" s="1"/>
  <c r="A59" i="2" s="1"/>
  <c r="I21" i="2"/>
  <c r="I23" i="2"/>
  <c r="I25" i="2" s="1"/>
  <c r="A58" i="2" s="1"/>
  <c r="J21" i="2"/>
  <c r="J23" i="2"/>
  <c r="J25" i="2" s="1"/>
  <c r="A57" i="2" s="1"/>
  <c r="K21" i="2"/>
  <c r="K23" i="2"/>
  <c r="K25" i="2" s="1"/>
  <c r="A56" i="2" s="1"/>
  <c r="L21" i="2"/>
  <c r="L23" i="2"/>
  <c r="L25" i="2" s="1"/>
  <c r="A55" i="2" s="1"/>
  <c r="M21" i="2"/>
  <c r="M23" i="2"/>
  <c r="M25" i="2" s="1"/>
  <c r="A54" i="2" s="1"/>
  <c r="N21" i="2"/>
  <c r="N23" i="2"/>
  <c r="N25" i="2" s="1"/>
  <c r="A53" i="2" s="1"/>
  <c r="O21" i="2"/>
  <c r="O23" i="2"/>
  <c r="O25" i="2" s="1"/>
  <c r="A52" i="2" s="1"/>
  <c r="P21" i="2"/>
  <c r="P23" i="2"/>
  <c r="P25" i="2" s="1"/>
  <c r="A51" i="2" s="1"/>
  <c r="Q21" i="2"/>
  <c r="Q23" i="2"/>
  <c r="Q25" i="2" s="1"/>
  <c r="A50" i="2" s="1"/>
  <c r="R21" i="2"/>
  <c r="R23" i="2"/>
  <c r="R25" i="2" s="1"/>
  <c r="A49" i="2" s="1"/>
  <c r="S21" i="2"/>
  <c r="S23" i="2"/>
  <c r="S25" i="2" s="1"/>
  <c r="A48" i="2" s="1"/>
  <c r="T21" i="2"/>
  <c r="T23" i="2"/>
  <c r="T25" i="2" s="1"/>
  <c r="U23" i="2"/>
  <c r="U25" i="2" s="1"/>
  <c r="E48" i="2" l="1"/>
  <c r="S39" i="2"/>
  <c r="C48" i="2" s="1"/>
  <c r="S36" i="2"/>
  <c r="B48" i="2" s="1"/>
  <c r="E53" i="2"/>
  <c r="N39" i="2"/>
  <c r="C53" i="2" s="1"/>
  <c r="N36" i="2"/>
  <c r="B53" i="2" s="1"/>
  <c r="F47" i="2"/>
  <c r="T36" i="2"/>
  <c r="B47" i="2" s="1"/>
  <c r="T39" i="2"/>
  <c r="C47" i="2" s="1"/>
  <c r="F39" i="2"/>
  <c r="C61" i="2" s="1"/>
  <c r="F36" i="2"/>
  <c r="B61" i="2" s="1"/>
  <c r="E61" i="2"/>
  <c r="E49" i="2"/>
  <c r="R39" i="2"/>
  <c r="C49" i="2" s="1"/>
  <c r="R36" i="2"/>
  <c r="B49" i="2" s="1"/>
  <c r="E60" i="2"/>
  <c r="G39" i="2"/>
  <c r="C60" i="2" s="1"/>
  <c r="G36" i="2"/>
  <c r="B60" i="2" s="1"/>
  <c r="E56" i="2"/>
  <c r="K39" i="2"/>
  <c r="C56" i="2" s="1"/>
  <c r="K36" i="2"/>
  <c r="B56" i="2" s="1"/>
  <c r="E63" i="2"/>
  <c r="D36" i="2"/>
  <c r="B63" i="2" s="1"/>
  <c r="D39" i="2"/>
  <c r="C63" i="2" s="1"/>
  <c r="E52" i="2"/>
  <c r="O39" i="2"/>
  <c r="C52" i="2" s="1"/>
  <c r="O36" i="2"/>
  <c r="B52" i="2" s="1"/>
  <c r="J39" i="2"/>
  <c r="C57" i="2" s="1"/>
  <c r="J36" i="2"/>
  <c r="B57" i="2" s="1"/>
  <c r="E57" i="2"/>
  <c r="T36" i="3"/>
  <c r="B47" i="3" s="1"/>
  <c r="E47" i="3"/>
  <c r="Q39" i="3"/>
  <c r="C50" i="3" s="1"/>
  <c r="Q36" i="3"/>
  <c r="B50" i="3" s="1"/>
  <c r="I39" i="3"/>
  <c r="C58" i="3" s="1"/>
  <c r="I36" i="3"/>
  <c r="B58" i="3" s="1"/>
  <c r="E61" i="3"/>
  <c r="F39" i="3"/>
  <c r="C61" i="3" s="1"/>
  <c r="E49" i="3"/>
  <c r="R39" i="3"/>
  <c r="C49" i="3" s="1"/>
  <c r="P39" i="3"/>
  <c r="C51" i="3" s="1"/>
  <c r="O36" i="3"/>
  <c r="B52" i="3" s="1"/>
  <c r="E52" i="3"/>
  <c r="O39" i="3"/>
  <c r="C52" i="3" s="1"/>
  <c r="E57" i="3"/>
  <c r="J39" i="3"/>
  <c r="C57" i="3" s="1"/>
  <c r="H39" i="3"/>
  <c r="C59" i="3" s="1"/>
  <c r="G36" i="3"/>
  <c r="B60" i="3" s="1"/>
  <c r="E60" i="3"/>
  <c r="G39" i="3"/>
  <c r="C60" i="3" s="1"/>
  <c r="C39" i="3"/>
  <c r="C64" i="3" s="1"/>
  <c r="C36" i="3"/>
  <c r="B64" i="3" s="1"/>
  <c r="L36" i="3"/>
  <c r="B55" i="3" s="1"/>
  <c r="E55" i="3"/>
  <c r="M36" i="2"/>
  <c r="B54" i="2" s="1"/>
  <c r="E36" i="2"/>
  <c r="B62" i="2" s="1"/>
  <c r="C36" i="2"/>
  <c r="B64" i="2" s="1"/>
  <c r="M39" i="2"/>
  <c r="C54" i="2" s="1"/>
  <c r="E39" i="2"/>
  <c r="C62" i="2" s="1"/>
  <c r="C39" i="2"/>
  <c r="C64" i="2" s="1"/>
  <c r="B36" i="3"/>
  <c r="P36" i="3"/>
  <c r="B51" i="3" s="1"/>
  <c r="E51" i="3"/>
  <c r="M39" i="3"/>
  <c r="C54" i="3" s="1"/>
  <c r="M36" i="3"/>
  <c r="B54" i="3" s="1"/>
  <c r="H36" i="3"/>
  <c r="B59" i="3" s="1"/>
  <c r="E59" i="3"/>
  <c r="F62" i="3"/>
  <c r="E39" i="3"/>
  <c r="C62" i="3" s="1"/>
  <c r="E36" i="3"/>
  <c r="B62" i="3" s="1"/>
  <c r="F63" i="3"/>
  <c r="D39" i="3"/>
  <c r="C63" i="3" s="1"/>
  <c r="D36" i="3"/>
  <c r="B63" i="3" s="1"/>
  <c r="E46" i="3"/>
  <c r="U39" i="3"/>
  <c r="C46" i="3" s="1"/>
  <c r="U36" i="3"/>
  <c r="B46" i="3" s="1"/>
  <c r="T39" i="3"/>
  <c r="C47" i="3" s="1"/>
  <c r="S36" i="3"/>
  <c r="B48" i="3" s="1"/>
  <c r="E48" i="3"/>
  <c r="S39" i="3"/>
  <c r="C48" i="3" s="1"/>
  <c r="E50" i="3"/>
  <c r="E53" i="3"/>
  <c r="N39" i="3"/>
  <c r="C53" i="3" s="1"/>
  <c r="L39" i="3"/>
  <c r="C55" i="3" s="1"/>
  <c r="K36" i="3"/>
  <c r="B56" i="3" s="1"/>
  <c r="E56" i="3"/>
  <c r="K39" i="3"/>
  <c r="C56" i="3" s="1"/>
  <c r="E58" i="3"/>
  <c r="F36" i="3"/>
  <c r="B61" i="3" s="1"/>
  <c r="F21" i="3"/>
  <c r="F23" i="3" l="1"/>
  <c r="F25" i="3" s="1"/>
  <c r="A61" i="3" s="1"/>
  <c r="G21" i="3"/>
  <c r="G23" i="3" l="1"/>
  <c r="G25" i="3" s="1"/>
  <c r="A60" i="3" s="1"/>
  <c r="H21" i="3"/>
  <c r="H23" i="3" l="1"/>
  <c r="H25" i="3" s="1"/>
  <c r="A59" i="3" s="1"/>
  <c r="I21" i="3"/>
  <c r="I23" i="3" l="1"/>
  <c r="I25" i="3" s="1"/>
  <c r="A58" i="3" s="1"/>
  <c r="J21" i="3"/>
  <c r="J23" i="3" l="1"/>
  <c r="J25" i="3" s="1"/>
  <c r="A57" i="3" s="1"/>
  <c r="K21" i="3"/>
  <c r="L21" i="3" l="1"/>
  <c r="K23" i="3"/>
  <c r="K25" i="3" s="1"/>
  <c r="A56" i="3" s="1"/>
  <c r="L23" i="3" l="1"/>
  <c r="L25" i="3" s="1"/>
  <c r="A55" i="3" s="1"/>
  <c r="M21" i="3"/>
  <c r="M23" i="3" l="1"/>
  <c r="M25" i="3" s="1"/>
  <c r="A54" i="3" s="1"/>
  <c r="N21" i="3"/>
  <c r="N23" i="3" l="1"/>
  <c r="N25" i="3" s="1"/>
  <c r="A53" i="3" s="1"/>
  <c r="O21" i="3"/>
  <c r="O23" i="3" l="1"/>
  <c r="O25" i="3" s="1"/>
  <c r="A52" i="3" s="1"/>
  <c r="P21" i="3"/>
  <c r="P23" i="3" l="1"/>
  <c r="P25" i="3" s="1"/>
  <c r="A51" i="3" s="1"/>
  <c r="Q21" i="3"/>
  <c r="Q23" i="3" l="1"/>
  <c r="Q25" i="3" s="1"/>
  <c r="A50" i="3" s="1"/>
  <c r="R21" i="3"/>
  <c r="R23" i="3" l="1"/>
  <c r="R25" i="3" s="1"/>
  <c r="A49" i="3" s="1"/>
  <c r="S21" i="3"/>
  <c r="S23" i="3" l="1"/>
  <c r="S25" i="3" s="1"/>
  <c r="A48" i="3" s="1"/>
  <c r="T21" i="3"/>
  <c r="T23" i="3" s="1"/>
  <c r="T25" i="3" s="1"/>
</calcChain>
</file>

<file path=xl/sharedStrings.xml><?xml version="1.0" encoding="utf-8"?>
<sst xmlns="http://schemas.openxmlformats.org/spreadsheetml/2006/main" count="48" uniqueCount="22">
  <si>
    <t>&lt;&gt;</t>
  </si>
  <si>
    <t>B</t>
  </si>
  <si>
    <t>C</t>
  </si>
  <si>
    <t>D</t>
  </si>
  <si>
    <t>E</t>
  </si>
  <si>
    <t>F</t>
  </si>
  <si>
    <t>G</t>
  </si>
  <si>
    <t>% survival</t>
  </si>
  <si>
    <t>values background subtracted</t>
  </si>
  <si>
    <t>µM Toyo</t>
  </si>
  <si>
    <t>M Toyo</t>
  </si>
  <si>
    <t>Just paste your values aquired by the plate reader into the orange labeled cells</t>
  </si>
  <si>
    <t>compound concentration - log10 transformation</t>
  </si>
  <si>
    <t>standard deviation</t>
  </si>
  <si>
    <t>log10 M Toyo</t>
  </si>
  <si>
    <t>mean % survival</t>
  </si>
  <si>
    <t>SD</t>
  </si>
  <si>
    <t>values to be plotted / copied into Prism</t>
  </si>
  <si>
    <t>% survival (untreated cells (= column 11 of 96-well plate) are set to 100%)</t>
  </si>
  <si>
    <t>replicate 1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</si>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</sst>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color indexed="9"/>
      <name val="Arial"/>
    </font>
    <font>
      <sz val="10"/>
      <color indexed="8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color rgb="FFFF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0" fontId="2" fillId="3" borderId="0"/>
    <xf numFmtId="0" fontId="2" fillId="2" borderId="0"/>
    <xf numFmtId="0" fontId="1" fillId="5" borderId="0"/>
    <xf numFmtId="0" fontId="2" fillId="6" borderId="0"/>
    <xf numFmtId="0" fontId="2" fillId="7" borderId="0"/>
    <xf numFmtId="0" fontId="2" fillId="4" borderId="0"/>
    <xf numFmtId="0" fontId="2" fillId="8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1" fillId="9" borderId="0" xfId="0" applyFont="1" applyFill="1"/>
    <xf numFmtId="11" fontId="0" fillId="0" borderId="0" xfId="0" applyNumberFormat="1"/>
    <xf numFmtId="10" fontId="0" fillId="0" borderId="0" xfId="0" applyNumberFormat="1"/>
    <xf numFmtId="0" fontId="0" fillId="0" borderId="0" xfId="0" applyFill="1"/>
    <xf numFmtId="0" fontId="4" fillId="0" borderId="0" xfId="0" applyFont="1"/>
    <xf numFmtId="0" fontId="5" fillId="0" borderId="0" xfId="0" applyFont="1"/>
    <xf numFmtId="0" fontId="4" fillId="10" borderId="0" xfId="0" applyFont="1" applyFill="1" applyAlignment="1">
      <alignment horizontal="center" wrapText="1"/>
    </xf>
    <xf numFmtId="0" fontId="0" fillId="10" borderId="0" xfId="0" applyFill="1" applyAlignment="1">
      <alignment horizontal="center"/>
    </xf>
    <xf numFmtId="0" fontId="0" fillId="10" borderId="0" xfId="0" applyFill="1"/>
    <xf numFmtId="10" fontId="0" fillId="10" borderId="0" xfId="0" applyNumberFormat="1" applyFill="1"/>
  </cellXfs>
  <cellStyles count="16"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Normal" xfId="0" builtinId="0"/>
    <cellStyle name="Tecan.At.Excel.Attenuation" xfId="1" xr:uid="{00000000-0005-0000-0000-000009000000}"/>
    <cellStyle name="Tecan.At.Excel.AutoGain_0" xfId="2" xr:uid="{00000000-0005-0000-0000-00000A000000}"/>
    <cellStyle name="Tecan.At.Excel.Error" xfId="3" xr:uid="{00000000-0005-0000-0000-00000B000000}"/>
    <cellStyle name="Tecan.At.Excel.GFactorAndMeasurementBlank" xfId="4" xr:uid="{00000000-0005-0000-0000-00000C000000}"/>
    <cellStyle name="Tecan.At.Excel.GFactorBlank" xfId="5" xr:uid="{00000000-0005-0000-0000-00000D000000}"/>
    <cellStyle name="Tecan.At.Excel.GFactorReference" xfId="6" xr:uid="{00000000-0005-0000-0000-00000E000000}"/>
    <cellStyle name="Tecan.At.Excel.MeasurementBlank" xfId="7" xr:uid="{00000000-0005-0000-0000-00000F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535923394191"/>
          <c:y val="7.7824988857524896E-2"/>
          <c:w val="0.75826637054983503"/>
          <c:h val="0.77425744858815704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'WT trypan blue'!$C$46:$C$65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0.12390248971210294</c:v>
                  </c:pt>
                  <c:pt idx="2">
                    <c:v>0.12851288822912862</c:v>
                  </c:pt>
                  <c:pt idx="3">
                    <c:v>0.14289709925256788</c:v>
                  </c:pt>
                  <c:pt idx="4">
                    <c:v>3.8131382844246164E-2</c:v>
                  </c:pt>
                  <c:pt idx="5">
                    <c:v>0.13076396928694337</c:v>
                  </c:pt>
                  <c:pt idx="6">
                    <c:v>8.6000626715162006E-3</c:v>
                  </c:pt>
                  <c:pt idx="7">
                    <c:v>0.15451540780780698</c:v>
                  </c:pt>
                  <c:pt idx="8">
                    <c:v>0.21343363055344874</c:v>
                  </c:pt>
                  <c:pt idx="9">
                    <c:v>0.32331678912294992</c:v>
                  </c:pt>
                  <c:pt idx="10">
                    <c:v>8.7493372519037257E-2</c:v>
                  </c:pt>
                  <c:pt idx="11">
                    <c:v>7.6152895441510854E-2</c:v>
                  </c:pt>
                  <c:pt idx="12">
                    <c:v>0.11910885065447077</c:v>
                  </c:pt>
                  <c:pt idx="13">
                    <c:v>0.12272475290440107</c:v>
                  </c:pt>
                  <c:pt idx="14">
                    <c:v>2.793265248867512E-2</c:v>
                  </c:pt>
                  <c:pt idx="15">
                    <c:v>0.23101983510019861</c:v>
                  </c:pt>
                  <c:pt idx="16">
                    <c:v>0.10497977615879261</c:v>
                  </c:pt>
                  <c:pt idx="17">
                    <c:v>6.5006381152676554E-2</c:v>
                  </c:pt>
                  <c:pt idx="18">
                    <c:v>5.3551143451642476E-2</c:v>
                  </c:pt>
                  <c:pt idx="19">
                    <c:v>1.5155287284619892E-3</c:v>
                  </c:pt>
                </c:numCache>
              </c:numRef>
            </c:plus>
            <c:minus>
              <c:numRef>
                <c:f>'WT trypan blue'!$C$46:$C$65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0.12390248971210294</c:v>
                  </c:pt>
                  <c:pt idx="2">
                    <c:v>0.12851288822912862</c:v>
                  </c:pt>
                  <c:pt idx="3">
                    <c:v>0.14289709925256788</c:v>
                  </c:pt>
                  <c:pt idx="4">
                    <c:v>3.8131382844246164E-2</c:v>
                  </c:pt>
                  <c:pt idx="5">
                    <c:v>0.13076396928694337</c:v>
                  </c:pt>
                  <c:pt idx="6">
                    <c:v>8.6000626715162006E-3</c:v>
                  </c:pt>
                  <c:pt idx="7">
                    <c:v>0.15451540780780698</c:v>
                  </c:pt>
                  <c:pt idx="8">
                    <c:v>0.21343363055344874</c:v>
                  </c:pt>
                  <c:pt idx="9">
                    <c:v>0.32331678912294992</c:v>
                  </c:pt>
                  <c:pt idx="10">
                    <c:v>8.7493372519037257E-2</c:v>
                  </c:pt>
                  <c:pt idx="11">
                    <c:v>7.6152895441510854E-2</c:v>
                  </c:pt>
                  <c:pt idx="12">
                    <c:v>0.11910885065447077</c:v>
                  </c:pt>
                  <c:pt idx="13">
                    <c:v>0.12272475290440107</c:v>
                  </c:pt>
                  <c:pt idx="14">
                    <c:v>2.793265248867512E-2</c:v>
                  </c:pt>
                  <c:pt idx="15">
                    <c:v>0.23101983510019861</c:v>
                  </c:pt>
                  <c:pt idx="16">
                    <c:v>0.10497977615879261</c:v>
                  </c:pt>
                  <c:pt idx="17">
                    <c:v>6.5006381152676554E-2</c:v>
                  </c:pt>
                  <c:pt idx="18">
                    <c:v>5.3551143451642476E-2</c:v>
                  </c:pt>
                  <c:pt idx="19">
                    <c:v>1.5155287284619892E-3</c:v>
                  </c:pt>
                </c:numCache>
              </c:numRef>
            </c:minus>
          </c:errBars>
          <c:xVal>
            <c:numRef>
              <c:f>'WT trypan blue'!$A$46:$A$65</c:f>
              <c:numCache>
                <c:formatCode>General</c:formatCode>
                <c:ptCount val="20"/>
                <c:pt idx="0">
                  <c:v>-16</c:v>
                </c:pt>
                <c:pt idx="1">
                  <c:v>-10.0206</c:v>
                </c:pt>
                <c:pt idx="2">
                  <c:v>-9.7557820902700882</c:v>
                </c:pt>
                <c:pt idx="3">
                  <c:v>-9.454752094606107</c:v>
                </c:pt>
                <c:pt idx="4">
                  <c:v>-9.1537220989421257</c:v>
                </c:pt>
                <c:pt idx="5">
                  <c:v>-8.8526921032781445</c:v>
                </c:pt>
                <c:pt idx="6">
                  <c:v>-8.5516621076141632</c:v>
                </c:pt>
                <c:pt idx="7">
                  <c:v>-8.250632111950182</c:v>
                </c:pt>
                <c:pt idx="8">
                  <c:v>-7.9496021162861998</c:v>
                </c:pt>
                <c:pt idx="9">
                  <c:v>-7.6485721206222195</c:v>
                </c:pt>
                <c:pt idx="10">
                  <c:v>-7.3475421249582382</c:v>
                </c:pt>
                <c:pt idx="11">
                  <c:v>-7.046512129294257</c:v>
                </c:pt>
                <c:pt idx="12">
                  <c:v>-6.7454821336302757</c:v>
                </c:pt>
                <c:pt idx="13">
                  <c:v>-6.4444521379662945</c:v>
                </c:pt>
                <c:pt idx="14">
                  <c:v>-6.1434221423023132</c:v>
                </c:pt>
                <c:pt idx="15">
                  <c:v>-5.842392146638332</c:v>
                </c:pt>
                <c:pt idx="16">
                  <c:v>-5.5413621509743507</c:v>
                </c:pt>
                <c:pt idx="17">
                  <c:v>-5.2403321553103694</c:v>
                </c:pt>
                <c:pt idx="18">
                  <c:v>-4.9393021596463882</c:v>
                </c:pt>
                <c:pt idx="19">
                  <c:v>-4.6382721639824069</c:v>
                </c:pt>
              </c:numCache>
            </c:numRef>
          </c:xVal>
          <c:yVal>
            <c:numRef>
              <c:f>'WT trypan blue'!$B$46:$B$65</c:f>
              <c:numCache>
                <c:formatCode>0.00%</c:formatCode>
                <c:ptCount val="20"/>
                <c:pt idx="0">
                  <c:v>1</c:v>
                </c:pt>
                <c:pt idx="1">
                  <c:v>0.94436968897605711</c:v>
                </c:pt>
                <c:pt idx="2">
                  <c:v>0.79841954153920636</c:v>
                </c:pt>
                <c:pt idx="3">
                  <c:v>0.97835391613980394</c:v>
                </c:pt>
                <c:pt idx="4">
                  <c:v>0.78323225386369766</c:v>
                </c:pt>
                <c:pt idx="5">
                  <c:v>0.58240161517378863</c:v>
                </c:pt>
                <c:pt idx="6">
                  <c:v>0.7494723670527611</c:v>
                </c:pt>
                <c:pt idx="7">
                  <c:v>0.58653642248528071</c:v>
                </c:pt>
                <c:pt idx="8">
                  <c:v>0.70719781432046991</c:v>
                </c:pt>
                <c:pt idx="9">
                  <c:v>0.99917408997361112</c:v>
                </c:pt>
                <c:pt idx="10">
                  <c:v>0.83691897529675641</c:v>
                </c:pt>
                <c:pt idx="11">
                  <c:v>0.86370067264797556</c:v>
                </c:pt>
                <c:pt idx="12">
                  <c:v>0.72323390902616447</c:v>
                </c:pt>
                <c:pt idx="13">
                  <c:v>0.82441082667536436</c:v>
                </c:pt>
                <c:pt idx="14">
                  <c:v>0.67953507649955947</c:v>
                </c:pt>
                <c:pt idx="15">
                  <c:v>0.64214665456693309</c:v>
                </c:pt>
                <c:pt idx="16">
                  <c:v>0.81483528311605691</c:v>
                </c:pt>
                <c:pt idx="17">
                  <c:v>0.58457390010612265</c:v>
                </c:pt>
                <c:pt idx="18">
                  <c:v>0.3591020445824446</c:v>
                </c:pt>
                <c:pt idx="19">
                  <c:v>9.3608190252013838E-3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C5-DF44-BBA9-408FF0F2C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4734808"/>
        <c:axId val="2113167736"/>
      </c:scatterChart>
      <c:valAx>
        <c:axId val="2044734808"/>
        <c:scaling>
          <c:orientation val="minMax"/>
          <c:max val="-4"/>
          <c:min val="-1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M TB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DE"/>
          </a:p>
        </c:txPr>
        <c:crossAx val="2113167736"/>
        <c:crosses val="autoZero"/>
        <c:crossBetween val="midCat"/>
        <c:majorUnit val="2"/>
      </c:valAx>
      <c:valAx>
        <c:axId val="2113167736"/>
        <c:scaling>
          <c:orientation val="minMax"/>
          <c:max val="1.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survival</a:t>
                </a:r>
              </a:p>
            </c:rich>
          </c:tx>
          <c:layout>
            <c:manualLayout>
              <c:xMode val="edge"/>
              <c:yMode val="edge"/>
              <c:x val="1.52256577683887E-2"/>
              <c:y val="0.36797279885468898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2044734808"/>
        <c:crossesAt val="-12"/>
        <c:crossBetween val="midCat"/>
        <c:majorUnit val="0.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Helvetica"/>
          <a:cs typeface="Helvetica"/>
        </a:defRPr>
      </a:pPr>
      <a:endParaRPr lang="en-DE"/>
    </a:p>
  </c:txPr>
  <c:printSettings>
    <c:headerFooter/>
    <c:pageMargins b="1" l="0.75" r="0.75" t="1" header="0.5" footer="0.5"/>
    <c:pageSetup paperSize="9" orientation="portrait" horizontalDpi="200" verticalDpi="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535923394191"/>
          <c:y val="7.7824988857524896E-2"/>
          <c:w val="0.75826637054983503"/>
          <c:h val="0.77425744858815704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'KO trypan blue'!$C$46:$C$65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0.18118356014337264</c:v>
                  </c:pt>
                  <c:pt idx="2">
                    <c:v>0.11955401877007697</c:v>
                  </c:pt>
                  <c:pt idx="3">
                    <c:v>0.15337965516440549</c:v>
                  </c:pt>
                  <c:pt idx="4">
                    <c:v>0.17033205793180506</c:v>
                  </c:pt>
                  <c:pt idx="5">
                    <c:v>0.16802417406761513</c:v>
                  </c:pt>
                  <c:pt idx="6">
                    <c:v>0.16888295195623051</c:v>
                  </c:pt>
                  <c:pt idx="7">
                    <c:v>0.39445748660141877</c:v>
                  </c:pt>
                  <c:pt idx="8">
                    <c:v>0.30468721253093156</c:v>
                  </c:pt>
                  <c:pt idx="9">
                    <c:v>0.21081515886285246</c:v>
                  </c:pt>
                  <c:pt idx="10">
                    <c:v>0.24816681264983645</c:v>
                  </c:pt>
                  <c:pt idx="11">
                    <c:v>0.2246127611100919</c:v>
                  </c:pt>
                  <c:pt idx="12">
                    <c:v>0.1495899421279078</c:v>
                  </c:pt>
                  <c:pt idx="13">
                    <c:v>0.12588838929586271</c:v>
                  </c:pt>
                  <c:pt idx="14">
                    <c:v>0.21433135356116481</c:v>
                  </c:pt>
                  <c:pt idx="15">
                    <c:v>0.17209291716698888</c:v>
                  </c:pt>
                  <c:pt idx="16">
                    <c:v>0.28196668063613567</c:v>
                  </c:pt>
                  <c:pt idx="17">
                    <c:v>5.9794784933389113E-2</c:v>
                  </c:pt>
                  <c:pt idx="18">
                    <c:v>4.5789205332261766E-2</c:v>
                  </c:pt>
                </c:numCache>
              </c:numRef>
            </c:plus>
            <c:minus>
              <c:numRef>
                <c:f>'KO trypan blue'!$C$46:$C$65</c:f>
                <c:numCache>
                  <c:formatCode>General</c:formatCode>
                  <c:ptCount val="20"/>
                  <c:pt idx="0">
                    <c:v>0</c:v>
                  </c:pt>
                  <c:pt idx="1">
                    <c:v>0.18118356014337264</c:v>
                  </c:pt>
                  <c:pt idx="2">
                    <c:v>0.11955401877007697</c:v>
                  </c:pt>
                  <c:pt idx="3">
                    <c:v>0.15337965516440549</c:v>
                  </c:pt>
                  <c:pt idx="4">
                    <c:v>0.17033205793180506</c:v>
                  </c:pt>
                  <c:pt idx="5">
                    <c:v>0.16802417406761513</c:v>
                  </c:pt>
                  <c:pt idx="6">
                    <c:v>0.16888295195623051</c:v>
                  </c:pt>
                  <c:pt idx="7">
                    <c:v>0.39445748660141877</c:v>
                  </c:pt>
                  <c:pt idx="8">
                    <c:v>0.30468721253093156</c:v>
                  </c:pt>
                  <c:pt idx="9">
                    <c:v>0.21081515886285246</c:v>
                  </c:pt>
                  <c:pt idx="10">
                    <c:v>0.24816681264983645</c:v>
                  </c:pt>
                  <c:pt idx="11">
                    <c:v>0.2246127611100919</c:v>
                  </c:pt>
                  <c:pt idx="12">
                    <c:v>0.1495899421279078</c:v>
                  </c:pt>
                  <c:pt idx="13">
                    <c:v>0.12588838929586271</c:v>
                  </c:pt>
                  <c:pt idx="14">
                    <c:v>0.21433135356116481</c:v>
                  </c:pt>
                  <c:pt idx="15">
                    <c:v>0.17209291716698888</c:v>
                  </c:pt>
                  <c:pt idx="16">
                    <c:v>0.28196668063613567</c:v>
                  </c:pt>
                  <c:pt idx="17">
                    <c:v>5.9794784933389113E-2</c:v>
                  </c:pt>
                  <c:pt idx="18">
                    <c:v>4.5789205332261766E-2</c:v>
                  </c:pt>
                </c:numCache>
              </c:numRef>
            </c:minus>
          </c:errBars>
          <c:xVal>
            <c:numRef>
              <c:f>'KO trypan blue'!$A$46:$A$65</c:f>
              <c:numCache>
                <c:formatCode>General</c:formatCode>
                <c:ptCount val="20"/>
                <c:pt idx="0">
                  <c:v>-12</c:v>
                </c:pt>
                <c:pt idx="1">
                  <c:v>-10.0206</c:v>
                </c:pt>
                <c:pt idx="2">
                  <c:v>-9.3294830421918764</c:v>
                </c:pt>
                <c:pt idx="3">
                  <c:v>-9.0284530465278952</c:v>
                </c:pt>
                <c:pt idx="4">
                  <c:v>-8.7274230508639139</c:v>
                </c:pt>
                <c:pt idx="5">
                  <c:v>-8.4263930551999326</c:v>
                </c:pt>
                <c:pt idx="6">
                  <c:v>-8.1253630595359514</c:v>
                </c:pt>
                <c:pt idx="7">
                  <c:v>-7.8243330638719701</c:v>
                </c:pt>
                <c:pt idx="8">
                  <c:v>-7.5233030682079898</c:v>
                </c:pt>
                <c:pt idx="9">
                  <c:v>-7.2222730725440085</c:v>
                </c:pt>
                <c:pt idx="10">
                  <c:v>-6.9212430768800273</c:v>
                </c:pt>
                <c:pt idx="11">
                  <c:v>-6.620213081216046</c:v>
                </c:pt>
                <c:pt idx="12">
                  <c:v>-6.3191830855520648</c:v>
                </c:pt>
                <c:pt idx="13">
                  <c:v>-6.0181530898880835</c:v>
                </c:pt>
                <c:pt idx="14">
                  <c:v>-5.7171230942241023</c:v>
                </c:pt>
                <c:pt idx="15">
                  <c:v>-5.416093098560121</c:v>
                </c:pt>
                <c:pt idx="16">
                  <c:v>-5.1150631028961397</c:v>
                </c:pt>
                <c:pt idx="17">
                  <c:v>-4.8140331072321585</c:v>
                </c:pt>
                <c:pt idx="18">
                  <c:v>-4.5130031115681772</c:v>
                </c:pt>
              </c:numCache>
            </c:numRef>
          </c:xVal>
          <c:yVal>
            <c:numRef>
              <c:f>'KO trypan blue'!$B$46:$B$65</c:f>
              <c:numCache>
                <c:formatCode>0.00%</c:formatCode>
                <c:ptCount val="20"/>
                <c:pt idx="0">
                  <c:v>1</c:v>
                </c:pt>
                <c:pt idx="1">
                  <c:v>1.0846531980913874</c:v>
                </c:pt>
                <c:pt idx="2">
                  <c:v>1.0954696488587861</c:v>
                </c:pt>
                <c:pt idx="3">
                  <c:v>1.1967590939704031</c:v>
                </c:pt>
                <c:pt idx="4">
                  <c:v>1.0211395625785376</c:v>
                </c:pt>
                <c:pt idx="5">
                  <c:v>1.1322209816195954</c:v>
                </c:pt>
                <c:pt idx="6">
                  <c:v>1.2114514055379051</c:v>
                </c:pt>
                <c:pt idx="7">
                  <c:v>0.98636806507807651</c:v>
                </c:pt>
                <c:pt idx="8">
                  <c:v>1.4244435646205362</c:v>
                </c:pt>
                <c:pt idx="9">
                  <c:v>1.2163036368895757</c:v>
                </c:pt>
                <c:pt idx="10">
                  <c:v>1.3199278378969612</c:v>
                </c:pt>
                <c:pt idx="11">
                  <c:v>1.5842192549016338</c:v>
                </c:pt>
                <c:pt idx="12">
                  <c:v>1.1382925062796765</c:v>
                </c:pt>
                <c:pt idx="13">
                  <c:v>1.5440467825994231</c:v>
                </c:pt>
                <c:pt idx="14">
                  <c:v>1.7589130084043976</c:v>
                </c:pt>
                <c:pt idx="15">
                  <c:v>1.2621635780074667</c:v>
                </c:pt>
                <c:pt idx="16">
                  <c:v>1.2929183022238238</c:v>
                </c:pt>
                <c:pt idx="17">
                  <c:v>0.93086587105087537</c:v>
                </c:pt>
                <c:pt idx="18">
                  <c:v>4.4055507390187348E-2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D5-0E42-A4D5-FCFF7D98B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2890264"/>
        <c:axId val="2112990088"/>
      </c:scatterChart>
      <c:valAx>
        <c:axId val="2112890264"/>
        <c:scaling>
          <c:orientation val="minMax"/>
          <c:max val="-4"/>
          <c:min val="-1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M TB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  <a:endParaRPr lang="en-DE"/>
          </a:p>
        </c:txPr>
        <c:crossAx val="2112990088"/>
        <c:crosses val="autoZero"/>
        <c:crossBetween val="midCat"/>
        <c:majorUnit val="2"/>
      </c:valAx>
      <c:valAx>
        <c:axId val="2112990088"/>
        <c:scaling>
          <c:orientation val="minMax"/>
          <c:max val="1.3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survival</a:t>
                </a:r>
              </a:p>
            </c:rich>
          </c:tx>
          <c:layout>
            <c:manualLayout>
              <c:xMode val="edge"/>
              <c:yMode val="edge"/>
              <c:x val="1.52256577683887E-2"/>
              <c:y val="0.36797279885468898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2112890264"/>
        <c:crossesAt val="-12"/>
        <c:crossBetween val="midCat"/>
        <c:majorUnit val="0.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Helvetica"/>
          <a:cs typeface="Helvetica"/>
        </a:defRPr>
      </a:pPr>
      <a:endParaRPr lang="en-DE"/>
    </a:p>
  </c:txPr>
  <c:printSettings>
    <c:headerFooter/>
    <c:pageMargins b="1" l="0.75" r="0.75" t="1" header="0.5" footer="0.5"/>
    <c:pageSetup paperSize="9" orientation="portrait" horizontalDpi="200" verticalDpi="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635000</xdr:colOff>
      <xdr:row>43</xdr:row>
      <xdr:rowOff>63500</xdr:rowOff>
    </xdr:from>
    <xdr:to>
      <xdr:col>15</xdr:col>
      <xdr:colOff>457200</xdr:colOff>
      <xdr:row>66</xdr:row>
      <xdr:rowOff>25400</xdr:rowOff>
    </xdr:to>
    <xdr:graphicFrame macro="">
      <xdr:nvGraphicFramePr>
        <xdr:cNvPr id="1065" name="Chart 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635000</xdr:colOff>
      <xdr:row>42</xdr:row>
      <xdr:rowOff>88900</xdr:rowOff>
    </xdr:from>
    <xdr:to>
      <xdr:col>15</xdr:col>
      <xdr:colOff>457200</xdr:colOff>
      <xdr:row>65</xdr:row>
      <xdr:rowOff>50800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65"/>
  <sheetViews>
    <sheetView topLeftCell="A29" workbookViewId="0">
      <selection activeCell="E44" sqref="E44:G65"/>
    </sheetView>
  </sheetViews>
  <sheetFormatPr baseColWidth="10" defaultColWidth="8.83203125" defaultRowHeight="13" x14ac:dyDescent="0.15"/>
  <cols>
    <col min="1" max="1" width="12.1640625" bestFit="1" customWidth="1"/>
    <col min="2" max="2" width="9.1640625" customWidth="1"/>
    <col min="20" max="20" width="8.83203125" customWidth="1"/>
  </cols>
  <sheetData>
    <row r="2" spans="1:21" ht="18" x14ac:dyDescent="0.2">
      <c r="A2" s="6" t="s">
        <v>11</v>
      </c>
    </row>
    <row r="5" spans="1:21" x14ac:dyDescent="0.15">
      <c r="A5" s="1" t="s">
        <v>0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2</v>
      </c>
      <c r="M5" s="1">
        <v>3</v>
      </c>
      <c r="N5" s="1">
        <v>4</v>
      </c>
      <c r="O5" s="1">
        <v>5</v>
      </c>
      <c r="P5" s="1">
        <v>6</v>
      </c>
      <c r="Q5" s="1">
        <v>7</v>
      </c>
      <c r="R5" s="1">
        <v>8</v>
      </c>
      <c r="S5" s="1">
        <v>9</v>
      </c>
      <c r="T5" s="1">
        <v>10</v>
      </c>
      <c r="U5" s="1">
        <v>11</v>
      </c>
    </row>
    <row r="6" spans="1:21" x14ac:dyDescent="0.15">
      <c r="A6" s="1" t="s">
        <v>1</v>
      </c>
      <c r="B6">
        <v>3932</v>
      </c>
      <c r="C6">
        <v>14325</v>
      </c>
      <c r="D6">
        <v>20912</v>
      </c>
      <c r="E6">
        <v>29568</v>
      </c>
      <c r="F6">
        <v>30212</v>
      </c>
      <c r="G6">
        <v>22844</v>
      </c>
      <c r="H6">
        <v>28056</v>
      </c>
      <c r="I6">
        <v>27291</v>
      </c>
      <c r="J6">
        <v>30556</v>
      </c>
      <c r="K6">
        <v>27588</v>
      </c>
      <c r="L6">
        <v>24492</v>
      </c>
      <c r="M6">
        <v>18729</v>
      </c>
      <c r="N6">
        <v>15904</v>
      </c>
      <c r="O6">
        <v>25459</v>
      </c>
      <c r="P6">
        <v>20853</v>
      </c>
      <c r="Q6">
        <v>25612</v>
      </c>
      <c r="R6">
        <v>32234</v>
      </c>
      <c r="S6">
        <v>29433</v>
      </c>
      <c r="T6">
        <v>31008</v>
      </c>
      <c r="U6">
        <v>32929</v>
      </c>
    </row>
    <row r="7" spans="1:21" x14ac:dyDescent="0.15">
      <c r="A7" s="1" t="s">
        <v>2</v>
      </c>
      <c r="B7">
        <v>3993</v>
      </c>
      <c r="C7">
        <v>15773</v>
      </c>
      <c r="D7">
        <v>19471</v>
      </c>
      <c r="E7">
        <v>25189</v>
      </c>
      <c r="F7">
        <v>19464</v>
      </c>
      <c r="G7">
        <v>24891</v>
      </c>
      <c r="H7">
        <v>32894</v>
      </c>
      <c r="I7">
        <v>27934</v>
      </c>
      <c r="J7">
        <v>27756</v>
      </c>
      <c r="K7">
        <v>27359</v>
      </c>
      <c r="L7">
        <v>33327</v>
      </c>
      <c r="M7">
        <v>25052</v>
      </c>
      <c r="N7">
        <v>24169</v>
      </c>
      <c r="O7">
        <v>27005</v>
      </c>
      <c r="P7">
        <v>18008</v>
      </c>
      <c r="Q7">
        <v>27921</v>
      </c>
      <c r="R7">
        <v>29657</v>
      </c>
      <c r="S7">
        <v>23888</v>
      </c>
      <c r="T7">
        <v>29248</v>
      </c>
      <c r="U7">
        <v>34540</v>
      </c>
    </row>
    <row r="8" spans="1:21" x14ac:dyDescent="0.15">
      <c r="A8" s="1" t="s">
        <v>3</v>
      </c>
      <c r="B8">
        <v>4013</v>
      </c>
      <c r="C8">
        <v>11955</v>
      </c>
      <c r="D8">
        <v>21979</v>
      </c>
      <c r="E8">
        <v>28519</v>
      </c>
      <c r="F8">
        <v>18350</v>
      </c>
      <c r="G8">
        <v>24024</v>
      </c>
      <c r="H8">
        <v>23864</v>
      </c>
      <c r="I8">
        <v>20693</v>
      </c>
      <c r="J8">
        <v>29478</v>
      </c>
      <c r="K8">
        <v>30488</v>
      </c>
      <c r="L8">
        <v>42226</v>
      </c>
      <c r="M8">
        <v>30455</v>
      </c>
      <c r="N8">
        <v>23657</v>
      </c>
      <c r="O8">
        <v>25488</v>
      </c>
      <c r="P8">
        <v>24398</v>
      </c>
      <c r="Q8">
        <v>27319</v>
      </c>
      <c r="R8">
        <v>35884</v>
      </c>
      <c r="S8">
        <v>28575</v>
      </c>
      <c r="T8">
        <v>34408</v>
      </c>
      <c r="U8">
        <v>32326</v>
      </c>
    </row>
    <row r="9" spans="1:21" x14ac:dyDescent="0.15">
      <c r="A9" s="1" t="s">
        <v>4</v>
      </c>
    </row>
    <row r="10" spans="1:21" x14ac:dyDescent="0.15">
      <c r="A10" s="1" t="s">
        <v>5</v>
      </c>
    </row>
    <row r="11" spans="1:21" x14ac:dyDescent="0.15">
      <c r="A11" s="1" t="s">
        <v>6</v>
      </c>
      <c r="B11">
        <v>3706</v>
      </c>
      <c r="C11">
        <v>3486</v>
      </c>
      <c r="D11">
        <v>3750</v>
      </c>
      <c r="E11">
        <v>4017</v>
      </c>
      <c r="F11">
        <v>3951</v>
      </c>
      <c r="G11">
        <v>4061</v>
      </c>
      <c r="H11">
        <v>4085</v>
      </c>
      <c r="I11">
        <v>4108</v>
      </c>
      <c r="J11">
        <v>4072</v>
      </c>
      <c r="K11">
        <v>4075</v>
      </c>
      <c r="L11">
        <v>4237</v>
      </c>
      <c r="M11">
        <v>4131</v>
      </c>
      <c r="N11">
        <v>4082</v>
      </c>
      <c r="O11">
        <v>4078</v>
      </c>
      <c r="P11">
        <v>4159</v>
      </c>
      <c r="Q11">
        <v>4066</v>
      </c>
      <c r="R11">
        <v>4100</v>
      </c>
      <c r="S11">
        <v>4055</v>
      </c>
      <c r="T11">
        <v>4041</v>
      </c>
      <c r="U11">
        <v>4036</v>
      </c>
    </row>
    <row r="14" spans="1:21" x14ac:dyDescent="0.15">
      <c r="A14" s="5" t="s">
        <v>8</v>
      </c>
      <c r="B14" s="5"/>
    </row>
    <row r="15" spans="1:21" x14ac:dyDescent="0.15">
      <c r="B15">
        <f>B6-$B$11</f>
        <v>226</v>
      </c>
      <c r="C15">
        <f>C6-$C$11</f>
        <v>10839</v>
      </c>
      <c r="D15">
        <f>D6-$D$11</f>
        <v>17162</v>
      </c>
      <c r="E15">
        <f>E6-$E$11</f>
        <v>25551</v>
      </c>
      <c r="F15">
        <f>F6-$F$11</f>
        <v>26261</v>
      </c>
      <c r="G15">
        <f>G6-$G$11</f>
        <v>18783</v>
      </c>
      <c r="H15">
        <f>H6-$H$11</f>
        <v>23971</v>
      </c>
      <c r="I15">
        <f>I6-$I$11</f>
        <v>23183</v>
      </c>
      <c r="J15">
        <f>J6-$J$11</f>
        <v>26484</v>
      </c>
      <c r="K15">
        <f>K6-$K$11</f>
        <v>23513</v>
      </c>
      <c r="L15">
        <f>L6-$L$11</f>
        <v>20255</v>
      </c>
      <c r="M15">
        <f>M6-$M$11</f>
        <v>14598</v>
      </c>
      <c r="N15">
        <f>N6-$N$11</f>
        <v>11822</v>
      </c>
      <c r="O15">
        <f>O6-$O$11</f>
        <v>21381</v>
      </c>
      <c r="P15">
        <f>P6-$P$11</f>
        <v>16694</v>
      </c>
      <c r="Q15">
        <f>Q6-$Q$11</f>
        <v>21546</v>
      </c>
      <c r="R15">
        <f>R6-$R$11</f>
        <v>28134</v>
      </c>
      <c r="S15">
        <f>S6-$S$11</f>
        <v>25378</v>
      </c>
      <c r="T15">
        <f>T6-$T$11</f>
        <v>26967</v>
      </c>
      <c r="U15">
        <f>U6-$U$11</f>
        <v>28893</v>
      </c>
    </row>
    <row r="16" spans="1:21" x14ac:dyDescent="0.15">
      <c r="B16">
        <f t="shared" ref="B16:B17" si="0">B7-$B$11</f>
        <v>287</v>
      </c>
      <c r="C16">
        <f t="shared" ref="C16:C17" si="1">C7-$C$11</f>
        <v>12287</v>
      </c>
      <c r="D16">
        <f t="shared" ref="D16:D17" si="2">D7-$D$11</f>
        <v>15721</v>
      </c>
      <c r="E16">
        <f t="shared" ref="E16:E17" si="3">E7-$E$11</f>
        <v>21172</v>
      </c>
      <c r="F16">
        <f t="shared" ref="F16:F17" si="4">F7-$F$11</f>
        <v>15513</v>
      </c>
      <c r="G16">
        <f t="shared" ref="G16:G17" si="5">G7-$G$11</f>
        <v>20830</v>
      </c>
      <c r="H16">
        <f t="shared" ref="H16:H17" si="6">H7-$H$11</f>
        <v>28809</v>
      </c>
      <c r="I16">
        <f t="shared" ref="I16:I17" si="7">I7-$I$11</f>
        <v>23826</v>
      </c>
      <c r="J16">
        <f t="shared" ref="J16:J17" si="8">J7-$J$11</f>
        <v>23684</v>
      </c>
      <c r="K16">
        <f t="shared" ref="K16:K17" si="9">K7-$K$11</f>
        <v>23284</v>
      </c>
      <c r="L16">
        <f t="shared" ref="L16:L17" si="10">L7-$L$11</f>
        <v>29090</v>
      </c>
      <c r="M16">
        <f t="shared" ref="M16:M17" si="11">M7-$M$11</f>
        <v>20921</v>
      </c>
      <c r="N16">
        <f t="shared" ref="N16:N17" si="12">N7-$N$11</f>
        <v>20087</v>
      </c>
      <c r="O16">
        <f t="shared" ref="O16:O17" si="13">O7-$O$11</f>
        <v>22927</v>
      </c>
      <c r="P16">
        <f t="shared" ref="P16:P17" si="14">P7-$P$11</f>
        <v>13849</v>
      </c>
      <c r="Q16">
        <f t="shared" ref="Q16:Q17" si="15">Q7-$Q$11</f>
        <v>23855</v>
      </c>
      <c r="R16">
        <f t="shared" ref="R16:R17" si="16">R7-$R$11</f>
        <v>25557</v>
      </c>
      <c r="S16">
        <f t="shared" ref="S16:S17" si="17">S7-$S$11</f>
        <v>19833</v>
      </c>
      <c r="T16">
        <f t="shared" ref="T16:T17" si="18">T7-$T$11</f>
        <v>25207</v>
      </c>
      <c r="U16">
        <f t="shared" ref="U16:U17" si="19">U7-$U$11</f>
        <v>30504</v>
      </c>
    </row>
    <row r="17" spans="1:21" x14ac:dyDescent="0.15">
      <c r="B17">
        <f t="shared" si="0"/>
        <v>307</v>
      </c>
      <c r="C17">
        <f t="shared" si="1"/>
        <v>8469</v>
      </c>
      <c r="D17">
        <f t="shared" si="2"/>
        <v>18229</v>
      </c>
      <c r="E17">
        <f t="shared" si="3"/>
        <v>24502</v>
      </c>
      <c r="F17">
        <f t="shared" si="4"/>
        <v>14399</v>
      </c>
      <c r="G17">
        <f t="shared" si="5"/>
        <v>19963</v>
      </c>
      <c r="H17">
        <f t="shared" si="6"/>
        <v>19779</v>
      </c>
      <c r="I17">
        <f t="shared" si="7"/>
        <v>16585</v>
      </c>
      <c r="J17">
        <f t="shared" si="8"/>
        <v>25406</v>
      </c>
      <c r="K17">
        <f t="shared" si="9"/>
        <v>26413</v>
      </c>
      <c r="L17">
        <f t="shared" si="10"/>
        <v>37989</v>
      </c>
      <c r="M17">
        <f t="shared" si="11"/>
        <v>26324</v>
      </c>
      <c r="N17">
        <f t="shared" si="12"/>
        <v>19575</v>
      </c>
      <c r="O17">
        <f t="shared" si="13"/>
        <v>21410</v>
      </c>
      <c r="P17">
        <f t="shared" si="14"/>
        <v>20239</v>
      </c>
      <c r="Q17">
        <f t="shared" si="15"/>
        <v>23253</v>
      </c>
      <c r="R17">
        <f t="shared" si="16"/>
        <v>31784</v>
      </c>
      <c r="S17">
        <f t="shared" si="17"/>
        <v>24520</v>
      </c>
      <c r="T17">
        <f t="shared" si="18"/>
        <v>30367</v>
      </c>
      <c r="U17">
        <f t="shared" si="19"/>
        <v>28290</v>
      </c>
    </row>
    <row r="20" spans="1:21" x14ac:dyDescent="0.15">
      <c r="A20" s="5" t="s">
        <v>12</v>
      </c>
    </row>
    <row r="21" spans="1:21" x14ac:dyDescent="0.15">
      <c r="A21" t="s">
        <v>9</v>
      </c>
      <c r="B21">
        <v>23</v>
      </c>
      <c r="C21">
        <f t="shared" ref="C21:T21" si="20">B21/2</f>
        <v>11.5</v>
      </c>
      <c r="D21">
        <f t="shared" si="20"/>
        <v>5.75</v>
      </c>
      <c r="E21">
        <f t="shared" si="20"/>
        <v>2.875</v>
      </c>
      <c r="F21">
        <f t="shared" si="20"/>
        <v>1.4375</v>
      </c>
      <c r="G21">
        <f t="shared" si="20"/>
        <v>0.71875</v>
      </c>
      <c r="H21">
        <f t="shared" si="20"/>
        <v>0.359375</v>
      </c>
      <c r="I21" s="4">
        <f t="shared" si="20"/>
        <v>0.1796875</v>
      </c>
      <c r="J21" s="4">
        <f t="shared" si="20"/>
        <v>8.984375E-2</v>
      </c>
      <c r="K21" s="4">
        <f t="shared" si="20"/>
        <v>4.4921875E-2</v>
      </c>
      <c r="L21" s="4">
        <f t="shared" si="20"/>
        <v>2.24609375E-2</v>
      </c>
      <c r="M21">
        <f t="shared" si="20"/>
        <v>1.123046875E-2</v>
      </c>
      <c r="N21">
        <f t="shared" si="20"/>
        <v>5.615234375E-3</v>
      </c>
      <c r="O21">
        <f t="shared" si="20"/>
        <v>2.8076171875E-3</v>
      </c>
      <c r="P21">
        <f t="shared" si="20"/>
        <v>1.40380859375E-3</v>
      </c>
      <c r="Q21">
        <f t="shared" si="20"/>
        <v>7.01904296875E-4</v>
      </c>
      <c r="R21">
        <f t="shared" si="20"/>
        <v>3.509521484375E-4</v>
      </c>
      <c r="S21">
        <f t="shared" si="20"/>
        <v>1.7547607421875E-4</v>
      </c>
      <c r="T21">
        <f t="shared" si="20"/>
        <v>8.7738037109375E-5</v>
      </c>
      <c r="U21" s="2">
        <v>1E-10</v>
      </c>
    </row>
    <row r="23" spans="1:21" x14ac:dyDescent="0.15">
      <c r="A23" t="s">
        <v>10</v>
      </c>
      <c r="B23">
        <f>B21/1000000</f>
        <v>2.3E-5</v>
      </c>
      <c r="C23">
        <f t="shared" ref="C23:U23" si="21">C21/1000000</f>
        <v>1.15E-5</v>
      </c>
      <c r="D23">
        <f t="shared" si="21"/>
        <v>5.75E-6</v>
      </c>
      <c r="E23">
        <f t="shared" si="21"/>
        <v>2.875E-6</v>
      </c>
      <c r="F23">
        <f t="shared" si="21"/>
        <v>1.4375E-6</v>
      </c>
      <c r="G23">
        <f t="shared" si="21"/>
        <v>7.1875E-7</v>
      </c>
      <c r="H23">
        <f t="shared" si="21"/>
        <v>3.59375E-7</v>
      </c>
      <c r="I23">
        <f t="shared" si="21"/>
        <v>1.796875E-7</v>
      </c>
      <c r="J23">
        <f t="shared" si="21"/>
        <v>8.984375E-8</v>
      </c>
      <c r="K23">
        <f t="shared" si="21"/>
        <v>4.4921875E-8</v>
      </c>
      <c r="L23">
        <f t="shared" si="21"/>
        <v>2.24609375E-8</v>
      </c>
      <c r="M23">
        <f t="shared" si="21"/>
        <v>1.123046875E-8</v>
      </c>
      <c r="N23">
        <f t="shared" si="21"/>
        <v>5.615234375E-9</v>
      </c>
      <c r="O23">
        <f t="shared" si="21"/>
        <v>2.8076171875E-9</v>
      </c>
      <c r="P23">
        <f t="shared" si="21"/>
        <v>1.40380859375E-9</v>
      </c>
      <c r="Q23">
        <f t="shared" si="21"/>
        <v>7.01904296875E-10</v>
      </c>
      <c r="R23">
        <f t="shared" si="21"/>
        <v>3.509521484375E-10</v>
      </c>
      <c r="S23">
        <f t="shared" si="21"/>
        <v>1.7547607421875E-10</v>
      </c>
      <c r="T23">
        <f t="shared" si="21"/>
        <v>8.7738037109375E-11</v>
      </c>
      <c r="U23">
        <f t="shared" si="21"/>
        <v>9.9999999999999998E-17</v>
      </c>
    </row>
    <row r="25" spans="1:21" x14ac:dyDescent="0.15">
      <c r="A25" t="s">
        <v>14</v>
      </c>
      <c r="B25">
        <f>LOG10(B23)</f>
        <v>-4.6382721639824069</v>
      </c>
      <c r="C25">
        <f t="shared" ref="C25:U25" si="22">LOG10(C23)</f>
        <v>-4.9393021596463882</v>
      </c>
      <c r="D25">
        <f t="shared" si="22"/>
        <v>-5.2403321553103694</v>
      </c>
      <c r="E25">
        <f t="shared" si="22"/>
        <v>-5.5413621509743507</v>
      </c>
      <c r="F25">
        <f t="shared" si="22"/>
        <v>-5.842392146638332</v>
      </c>
      <c r="G25">
        <f t="shared" si="22"/>
        <v>-6.1434221423023132</v>
      </c>
      <c r="H25">
        <f t="shared" si="22"/>
        <v>-6.4444521379662945</v>
      </c>
      <c r="I25">
        <f t="shared" si="22"/>
        <v>-6.7454821336302757</v>
      </c>
      <c r="J25">
        <f t="shared" si="22"/>
        <v>-7.046512129294257</v>
      </c>
      <c r="K25">
        <f t="shared" si="22"/>
        <v>-7.3475421249582382</v>
      </c>
      <c r="L25">
        <f t="shared" si="22"/>
        <v>-7.6485721206222195</v>
      </c>
      <c r="M25">
        <f t="shared" si="22"/>
        <v>-7.9496021162861998</v>
      </c>
      <c r="N25">
        <f t="shared" si="22"/>
        <v>-8.250632111950182</v>
      </c>
      <c r="O25">
        <f t="shared" si="22"/>
        <v>-8.5516621076141632</v>
      </c>
      <c r="P25">
        <f t="shared" si="22"/>
        <v>-8.8526921032781445</v>
      </c>
      <c r="Q25">
        <f t="shared" si="22"/>
        <v>-9.1537220989421257</v>
      </c>
      <c r="R25">
        <f t="shared" si="22"/>
        <v>-9.454752094606107</v>
      </c>
      <c r="S25">
        <f t="shared" si="22"/>
        <v>-9.7557820902700882</v>
      </c>
      <c r="T25">
        <f t="shared" si="22"/>
        <v>-10.05681208593407</v>
      </c>
      <c r="U25">
        <f t="shared" si="22"/>
        <v>-16</v>
      </c>
    </row>
    <row r="29" spans="1:21" x14ac:dyDescent="0.15">
      <c r="A29" s="5" t="s">
        <v>18</v>
      </c>
    </row>
    <row r="30" spans="1:21" x14ac:dyDescent="0.15">
      <c r="B30" s="3">
        <f t="shared" ref="B30:U30" si="23">B15/$U$15</f>
        <v>7.8219637974595926E-3</v>
      </c>
      <c r="C30" s="3">
        <f t="shared" si="23"/>
        <v>0.37514276814453329</v>
      </c>
      <c r="D30" s="3">
        <f t="shared" si="23"/>
        <v>0.59398470217699784</v>
      </c>
      <c r="E30" s="3">
        <f t="shared" si="23"/>
        <v>0.88433184508358431</v>
      </c>
      <c r="F30" s="3">
        <f t="shared" si="23"/>
        <v>0.9089052711729485</v>
      </c>
      <c r="G30" s="3">
        <f t="shared" si="23"/>
        <v>0.65008825667116599</v>
      </c>
      <c r="H30" s="3">
        <f t="shared" si="23"/>
        <v>0.82964731941992875</v>
      </c>
      <c r="I30" s="3">
        <f t="shared" si="23"/>
        <v>0.80237427750666246</v>
      </c>
      <c r="J30" s="3">
        <f t="shared" si="23"/>
        <v>0.91662340359256567</v>
      </c>
      <c r="K30" s="3">
        <f t="shared" si="23"/>
        <v>0.81379572906932474</v>
      </c>
      <c r="L30" s="3">
        <f t="shared" si="23"/>
        <v>0.70103485273249577</v>
      </c>
      <c r="M30" s="3">
        <f t="shared" si="23"/>
        <v>0.5052434845810404</v>
      </c>
      <c r="N30" s="3">
        <f t="shared" si="23"/>
        <v>0.40916484961755445</v>
      </c>
      <c r="O30" s="3">
        <f t="shared" si="23"/>
        <v>0.74000622988267051</v>
      </c>
      <c r="P30" s="3">
        <f t="shared" si="23"/>
        <v>0.577787007233586</v>
      </c>
      <c r="Q30" s="3">
        <f t="shared" si="23"/>
        <v>0.74571695566400165</v>
      </c>
      <c r="R30" s="3">
        <f t="shared" si="23"/>
        <v>0.97373066140587683</v>
      </c>
      <c r="S30" s="3">
        <f t="shared" si="23"/>
        <v>0.87834423562800679</v>
      </c>
      <c r="T30" s="3">
        <f t="shared" si="23"/>
        <v>0.9333402554251895</v>
      </c>
      <c r="U30" s="3">
        <f t="shared" si="23"/>
        <v>1</v>
      </c>
    </row>
    <row r="31" spans="1:21" x14ac:dyDescent="0.15">
      <c r="B31" s="3">
        <f t="shared" ref="B31:U31" si="24">B16/$U$16</f>
        <v>9.4086021505376347E-3</v>
      </c>
      <c r="C31" s="3">
        <f t="shared" si="24"/>
        <v>0.402799632835038</v>
      </c>
      <c r="D31" s="3">
        <f t="shared" si="24"/>
        <v>0.5153750327825859</v>
      </c>
      <c r="E31" s="3">
        <f t="shared" si="24"/>
        <v>0.69407290847102021</v>
      </c>
      <c r="F31" s="3">
        <f t="shared" si="24"/>
        <v>0.50855625491738787</v>
      </c>
      <c r="G31" s="3">
        <f t="shared" si="24"/>
        <v>0.68286126409651193</v>
      </c>
      <c r="H31" s="3">
        <f t="shared" si="24"/>
        <v>0.94443351691581434</v>
      </c>
      <c r="I31" s="3">
        <f t="shared" si="24"/>
        <v>0.78107789142407558</v>
      </c>
      <c r="J31" s="3">
        <f t="shared" si="24"/>
        <v>0.77642276422764223</v>
      </c>
      <c r="K31" s="3">
        <f t="shared" si="24"/>
        <v>0.76330972987149226</v>
      </c>
      <c r="L31" s="3">
        <f t="shared" si="24"/>
        <v>0.95364542355100967</v>
      </c>
      <c r="M31" s="3">
        <f t="shared" si="24"/>
        <v>0.68584447941253601</v>
      </c>
      <c r="N31" s="3">
        <f t="shared" si="24"/>
        <v>0.65850380277996323</v>
      </c>
      <c r="O31" s="3">
        <f t="shared" si="24"/>
        <v>0.75160634670862836</v>
      </c>
      <c r="P31" s="3">
        <f t="shared" si="24"/>
        <v>0.4540060319958038</v>
      </c>
      <c r="Q31" s="3">
        <f t="shared" si="24"/>
        <v>0.78202858641489637</v>
      </c>
      <c r="R31" s="3">
        <f t="shared" si="24"/>
        <v>0.83782454760031466</v>
      </c>
      <c r="S31" s="3">
        <f t="shared" si="24"/>
        <v>0.650177025963808</v>
      </c>
      <c r="T31" s="3">
        <f t="shared" si="24"/>
        <v>0.8263506425386834</v>
      </c>
      <c r="U31" s="3">
        <f t="shared" si="24"/>
        <v>1</v>
      </c>
    </row>
    <row r="32" spans="1:21" x14ac:dyDescent="0.15">
      <c r="B32" s="3">
        <f t="shared" ref="B32:U32" si="25">B17/$U$17</f>
        <v>1.0851891127606927E-2</v>
      </c>
      <c r="C32" s="3">
        <f t="shared" si="25"/>
        <v>0.29936373276776246</v>
      </c>
      <c r="D32" s="3">
        <f t="shared" si="25"/>
        <v>0.64436196535878398</v>
      </c>
      <c r="E32" s="3">
        <f t="shared" si="25"/>
        <v>0.86610109579356664</v>
      </c>
      <c r="F32" s="3">
        <f t="shared" si="25"/>
        <v>0.50897843761046302</v>
      </c>
      <c r="G32" s="3">
        <f t="shared" si="25"/>
        <v>0.70565570873100036</v>
      </c>
      <c r="H32" s="3">
        <f t="shared" si="25"/>
        <v>0.69915164369034999</v>
      </c>
      <c r="I32" s="3">
        <f t="shared" si="25"/>
        <v>0.58624955814775537</v>
      </c>
      <c r="J32" s="3">
        <f t="shared" si="25"/>
        <v>0.89805585012371858</v>
      </c>
      <c r="K32" s="3">
        <f t="shared" si="25"/>
        <v>0.93365146694945211</v>
      </c>
      <c r="L32" s="3">
        <f t="shared" si="25"/>
        <v>1.3428419936373277</v>
      </c>
      <c r="M32" s="3">
        <f t="shared" si="25"/>
        <v>0.9305054789678332</v>
      </c>
      <c r="N32" s="3">
        <f t="shared" si="25"/>
        <v>0.69194061505832449</v>
      </c>
      <c r="O32" s="3">
        <f t="shared" si="25"/>
        <v>0.75680452456698477</v>
      </c>
      <c r="P32" s="3">
        <f t="shared" si="25"/>
        <v>0.71541180629197598</v>
      </c>
      <c r="Q32" s="3">
        <f t="shared" si="25"/>
        <v>0.82195121951219507</v>
      </c>
      <c r="R32" s="3">
        <f t="shared" si="25"/>
        <v>1.1235065394132202</v>
      </c>
      <c r="S32" s="3">
        <f t="shared" si="25"/>
        <v>0.86673736302580418</v>
      </c>
      <c r="T32" s="3">
        <f t="shared" si="25"/>
        <v>1.0734181689642983</v>
      </c>
      <c r="U32" s="3">
        <f t="shared" si="25"/>
        <v>1</v>
      </c>
    </row>
    <row r="33" spans="1:2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5" spans="1:21" x14ac:dyDescent="0.15">
      <c r="A35" s="5" t="s">
        <v>15</v>
      </c>
    </row>
    <row r="36" spans="1:21" x14ac:dyDescent="0.15">
      <c r="B36" s="3">
        <f t="shared" ref="B36:U36" si="26">AVERAGE(B30:B32)</f>
        <v>9.3608190252013838E-3</v>
      </c>
      <c r="C36" s="3">
        <f t="shared" si="26"/>
        <v>0.3591020445824446</v>
      </c>
      <c r="D36" s="3">
        <f t="shared" si="26"/>
        <v>0.58457390010612265</v>
      </c>
      <c r="E36" s="3">
        <f t="shared" si="26"/>
        <v>0.81483528311605691</v>
      </c>
      <c r="F36" s="3">
        <f t="shared" si="26"/>
        <v>0.64214665456693309</v>
      </c>
      <c r="G36" s="3">
        <f t="shared" si="26"/>
        <v>0.67953507649955947</v>
      </c>
      <c r="H36" s="3">
        <f t="shared" si="26"/>
        <v>0.82441082667536436</v>
      </c>
      <c r="I36" s="3">
        <f t="shared" si="26"/>
        <v>0.72323390902616447</v>
      </c>
      <c r="J36" s="3">
        <f t="shared" si="26"/>
        <v>0.86370067264797556</v>
      </c>
      <c r="K36" s="3">
        <f t="shared" si="26"/>
        <v>0.83691897529675641</v>
      </c>
      <c r="L36" s="3">
        <f t="shared" si="26"/>
        <v>0.99917408997361112</v>
      </c>
      <c r="M36" s="3">
        <f t="shared" si="26"/>
        <v>0.70719781432046991</v>
      </c>
      <c r="N36" s="3">
        <f t="shared" si="26"/>
        <v>0.58653642248528071</v>
      </c>
      <c r="O36" s="3">
        <f t="shared" si="26"/>
        <v>0.7494723670527611</v>
      </c>
      <c r="P36" s="3">
        <f t="shared" si="26"/>
        <v>0.58240161517378863</v>
      </c>
      <c r="Q36" s="3">
        <f t="shared" si="26"/>
        <v>0.78323225386369766</v>
      </c>
      <c r="R36" s="3">
        <f t="shared" si="26"/>
        <v>0.97835391613980394</v>
      </c>
      <c r="S36" s="3">
        <f t="shared" si="26"/>
        <v>0.79841954153920636</v>
      </c>
      <c r="T36" s="3">
        <f t="shared" si="26"/>
        <v>0.94436968897605711</v>
      </c>
      <c r="U36" s="3">
        <f t="shared" si="26"/>
        <v>1</v>
      </c>
    </row>
    <row r="38" spans="1:21" x14ac:dyDescent="0.15">
      <c r="A38" s="5" t="s">
        <v>13</v>
      </c>
    </row>
    <row r="39" spans="1:21" x14ac:dyDescent="0.15">
      <c r="B39" s="3">
        <f t="shared" ref="B39:U39" si="27">_xlfn.STDEV.S(B30:B32)</f>
        <v>1.5155287284619892E-3</v>
      </c>
      <c r="C39" s="3">
        <f t="shared" si="27"/>
        <v>5.3551143451642476E-2</v>
      </c>
      <c r="D39" s="3">
        <f t="shared" si="27"/>
        <v>6.5006381152676554E-2</v>
      </c>
      <c r="E39" s="3">
        <f t="shared" si="27"/>
        <v>0.10497977615879261</v>
      </c>
      <c r="F39" s="3">
        <f t="shared" si="27"/>
        <v>0.23101983510019861</v>
      </c>
      <c r="G39" s="3">
        <f t="shared" si="27"/>
        <v>2.793265248867512E-2</v>
      </c>
      <c r="H39" s="3">
        <f t="shared" si="27"/>
        <v>0.12272475290440107</v>
      </c>
      <c r="I39" s="3">
        <f t="shared" si="27"/>
        <v>0.11910885065447077</v>
      </c>
      <c r="J39" s="3">
        <f t="shared" si="27"/>
        <v>7.6152895441510854E-2</v>
      </c>
      <c r="K39" s="3">
        <f t="shared" si="27"/>
        <v>8.7493372519037257E-2</v>
      </c>
      <c r="L39" s="3">
        <f t="shared" si="27"/>
        <v>0.32331678912294992</v>
      </c>
      <c r="M39" s="3">
        <f t="shared" si="27"/>
        <v>0.21343363055344874</v>
      </c>
      <c r="N39" s="3">
        <f t="shared" si="27"/>
        <v>0.15451540780780698</v>
      </c>
      <c r="O39" s="3">
        <f t="shared" si="27"/>
        <v>8.6000626715162006E-3</v>
      </c>
      <c r="P39" s="3">
        <f t="shared" si="27"/>
        <v>0.13076396928694337</v>
      </c>
      <c r="Q39" s="3">
        <f t="shared" si="27"/>
        <v>3.8131382844246164E-2</v>
      </c>
      <c r="R39" s="3">
        <f t="shared" si="27"/>
        <v>0.14289709925256788</v>
      </c>
      <c r="S39" s="3">
        <f t="shared" si="27"/>
        <v>0.12851288822912862</v>
      </c>
      <c r="T39" s="3">
        <f t="shared" si="27"/>
        <v>0.12390248971210294</v>
      </c>
      <c r="U39" s="3">
        <f t="shared" si="27"/>
        <v>0</v>
      </c>
    </row>
    <row r="40" spans="1:21" x14ac:dyDescent="0.1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2" spans="1:21" ht="26" customHeight="1" x14ac:dyDescent="0.15">
      <c r="E42" s="7" t="s">
        <v>17</v>
      </c>
      <c r="F42" s="7"/>
      <c r="G42" s="7"/>
    </row>
    <row r="44" spans="1:21" x14ac:dyDescent="0.15">
      <c r="E44" s="8" t="s">
        <v>7</v>
      </c>
      <c r="F44" s="8"/>
      <c r="G44" s="8"/>
    </row>
    <row r="45" spans="1:21" x14ac:dyDescent="0.15">
      <c r="A45" t="s">
        <v>14</v>
      </c>
      <c r="B45" t="s">
        <v>7</v>
      </c>
      <c r="C45" t="s">
        <v>16</v>
      </c>
      <c r="E45" s="9" t="s">
        <v>19</v>
      </c>
      <c r="F45" s="9" t="s">
        <v>20</v>
      </c>
      <c r="G45" s="9" t="s">
        <v>21</v>
      </c>
    </row>
    <row r="46" spans="1:21" x14ac:dyDescent="0.15">
      <c r="A46">
        <v>-16</v>
      </c>
      <c r="B46" s="3">
        <f>U36</f>
        <v>1</v>
      </c>
      <c r="C46" s="3">
        <f>U39</f>
        <v>0</v>
      </c>
      <c r="E46" s="10">
        <f>U30</f>
        <v>1</v>
      </c>
      <c r="F46" s="10">
        <f>U31</f>
        <v>1</v>
      </c>
      <c r="G46" s="10">
        <f>U32</f>
        <v>1</v>
      </c>
    </row>
    <row r="47" spans="1:21" x14ac:dyDescent="0.15">
      <c r="A47">
        <v>-10.0206</v>
      </c>
      <c r="B47" s="3">
        <f>T36</f>
        <v>0.94436968897605711</v>
      </c>
      <c r="C47" s="3">
        <f>T39</f>
        <v>0.12390248971210294</v>
      </c>
      <c r="E47" s="10">
        <f>T30</f>
        <v>0.9333402554251895</v>
      </c>
      <c r="F47" s="10">
        <f>T31</f>
        <v>0.8263506425386834</v>
      </c>
      <c r="G47" s="10">
        <f>T32</f>
        <v>1.0734181689642983</v>
      </c>
    </row>
    <row r="48" spans="1:21" x14ac:dyDescent="0.15">
      <c r="A48">
        <f>S25</f>
        <v>-9.7557820902700882</v>
      </c>
      <c r="B48" s="3">
        <f>S36</f>
        <v>0.79841954153920636</v>
      </c>
      <c r="C48" s="3">
        <f>S39</f>
        <v>0.12851288822912862</v>
      </c>
      <c r="E48" s="10">
        <f>S30</f>
        <v>0.87834423562800679</v>
      </c>
      <c r="F48" s="10">
        <f>S31</f>
        <v>0.650177025963808</v>
      </c>
      <c r="G48" s="10">
        <f>S32</f>
        <v>0.86673736302580418</v>
      </c>
    </row>
    <row r="49" spans="1:7" x14ac:dyDescent="0.15">
      <c r="A49">
        <f>R25</f>
        <v>-9.454752094606107</v>
      </c>
      <c r="B49" s="3">
        <f>R36</f>
        <v>0.97835391613980394</v>
      </c>
      <c r="C49" s="3">
        <f>R39</f>
        <v>0.14289709925256788</v>
      </c>
      <c r="E49" s="10">
        <f>R30</f>
        <v>0.97373066140587683</v>
      </c>
      <c r="F49" s="10">
        <f>R31</f>
        <v>0.83782454760031466</v>
      </c>
      <c r="G49" s="10">
        <f>R32</f>
        <v>1.1235065394132202</v>
      </c>
    </row>
    <row r="50" spans="1:7" x14ac:dyDescent="0.15">
      <c r="A50">
        <f>Q25</f>
        <v>-9.1537220989421257</v>
      </c>
      <c r="B50" s="3">
        <f>Q36</f>
        <v>0.78323225386369766</v>
      </c>
      <c r="C50" s="3">
        <f>Q39</f>
        <v>3.8131382844246164E-2</v>
      </c>
      <c r="E50" s="10">
        <f>Q30</f>
        <v>0.74571695566400165</v>
      </c>
      <c r="F50" s="10">
        <f>Q31</f>
        <v>0.78202858641489637</v>
      </c>
      <c r="G50" s="10">
        <f>Q32</f>
        <v>0.82195121951219507</v>
      </c>
    </row>
    <row r="51" spans="1:7" x14ac:dyDescent="0.15">
      <c r="A51">
        <f>P25</f>
        <v>-8.8526921032781445</v>
      </c>
      <c r="B51" s="3">
        <f>P36</f>
        <v>0.58240161517378863</v>
      </c>
      <c r="C51" s="3">
        <f>P39</f>
        <v>0.13076396928694337</v>
      </c>
      <c r="E51" s="10">
        <f>P30</f>
        <v>0.577787007233586</v>
      </c>
      <c r="F51" s="10">
        <f>P31</f>
        <v>0.4540060319958038</v>
      </c>
      <c r="G51" s="10">
        <f>P32</f>
        <v>0.71541180629197598</v>
      </c>
    </row>
    <row r="52" spans="1:7" x14ac:dyDescent="0.15">
      <c r="A52">
        <f>O25</f>
        <v>-8.5516621076141632</v>
      </c>
      <c r="B52" s="3">
        <f>O36</f>
        <v>0.7494723670527611</v>
      </c>
      <c r="C52" s="3">
        <f>O39</f>
        <v>8.6000626715162006E-3</v>
      </c>
      <c r="E52" s="10">
        <f>O30</f>
        <v>0.74000622988267051</v>
      </c>
      <c r="F52" s="10">
        <f>O31</f>
        <v>0.75160634670862836</v>
      </c>
      <c r="G52" s="10">
        <f>O32</f>
        <v>0.75680452456698477</v>
      </c>
    </row>
    <row r="53" spans="1:7" x14ac:dyDescent="0.15">
      <c r="A53">
        <f>N25</f>
        <v>-8.250632111950182</v>
      </c>
      <c r="B53" s="3">
        <f>N36</f>
        <v>0.58653642248528071</v>
      </c>
      <c r="C53" s="3">
        <f>N39</f>
        <v>0.15451540780780698</v>
      </c>
      <c r="E53" s="10">
        <f>N30</f>
        <v>0.40916484961755445</v>
      </c>
      <c r="F53" s="10">
        <f>N31</f>
        <v>0.65850380277996323</v>
      </c>
      <c r="G53" s="10">
        <f>N32</f>
        <v>0.69194061505832449</v>
      </c>
    </row>
    <row r="54" spans="1:7" x14ac:dyDescent="0.15">
      <c r="A54">
        <f>M25</f>
        <v>-7.9496021162861998</v>
      </c>
      <c r="B54" s="3">
        <f>M36</f>
        <v>0.70719781432046991</v>
      </c>
      <c r="C54" s="3">
        <f>M39</f>
        <v>0.21343363055344874</v>
      </c>
      <c r="E54" s="10">
        <f>M30</f>
        <v>0.5052434845810404</v>
      </c>
      <c r="F54" s="10">
        <f>M31</f>
        <v>0.68584447941253601</v>
      </c>
      <c r="G54" s="10">
        <f>M32</f>
        <v>0.9305054789678332</v>
      </c>
    </row>
    <row r="55" spans="1:7" x14ac:dyDescent="0.15">
      <c r="A55">
        <f>L25</f>
        <v>-7.6485721206222195</v>
      </c>
      <c r="B55" s="3">
        <f>L36</f>
        <v>0.99917408997361112</v>
      </c>
      <c r="C55" s="3">
        <f>L39</f>
        <v>0.32331678912294992</v>
      </c>
      <c r="E55" s="10">
        <f>L30</f>
        <v>0.70103485273249577</v>
      </c>
      <c r="F55" s="10">
        <f>L31</f>
        <v>0.95364542355100967</v>
      </c>
      <c r="G55" s="10">
        <f>L32</f>
        <v>1.3428419936373277</v>
      </c>
    </row>
    <row r="56" spans="1:7" x14ac:dyDescent="0.15">
      <c r="A56">
        <f>K25</f>
        <v>-7.3475421249582382</v>
      </c>
      <c r="B56" s="3">
        <f>K36</f>
        <v>0.83691897529675641</v>
      </c>
      <c r="C56" s="3">
        <f>K39</f>
        <v>8.7493372519037257E-2</v>
      </c>
      <c r="E56" s="10">
        <f>K30</f>
        <v>0.81379572906932474</v>
      </c>
      <c r="F56" s="10">
        <f>K31</f>
        <v>0.76330972987149226</v>
      </c>
      <c r="G56" s="10">
        <f>K32</f>
        <v>0.93365146694945211</v>
      </c>
    </row>
    <row r="57" spans="1:7" x14ac:dyDescent="0.15">
      <c r="A57">
        <f>J25</f>
        <v>-7.046512129294257</v>
      </c>
      <c r="B57" s="3">
        <f>J36</f>
        <v>0.86370067264797556</v>
      </c>
      <c r="C57" s="3">
        <f>J39</f>
        <v>7.6152895441510854E-2</v>
      </c>
      <c r="E57" s="10">
        <f>J30</f>
        <v>0.91662340359256567</v>
      </c>
      <c r="F57" s="10">
        <f>J31</f>
        <v>0.77642276422764223</v>
      </c>
      <c r="G57" s="10">
        <f>J32</f>
        <v>0.89805585012371858</v>
      </c>
    </row>
    <row r="58" spans="1:7" x14ac:dyDescent="0.15">
      <c r="A58">
        <f>I25</f>
        <v>-6.7454821336302757</v>
      </c>
      <c r="B58" s="3">
        <f>I36</f>
        <v>0.72323390902616447</v>
      </c>
      <c r="C58" s="3">
        <f>I39</f>
        <v>0.11910885065447077</v>
      </c>
      <c r="E58" s="10">
        <f>I30</f>
        <v>0.80237427750666246</v>
      </c>
      <c r="F58" s="10">
        <f>I31</f>
        <v>0.78107789142407558</v>
      </c>
      <c r="G58" s="10">
        <f>I32</f>
        <v>0.58624955814775537</v>
      </c>
    </row>
    <row r="59" spans="1:7" x14ac:dyDescent="0.15">
      <c r="A59">
        <f>H25</f>
        <v>-6.4444521379662945</v>
      </c>
      <c r="B59" s="3">
        <f>H36</f>
        <v>0.82441082667536436</v>
      </c>
      <c r="C59" s="3">
        <f>H39</f>
        <v>0.12272475290440107</v>
      </c>
      <c r="E59" s="10">
        <f>H30</f>
        <v>0.82964731941992875</v>
      </c>
      <c r="F59" s="10">
        <f>H31</f>
        <v>0.94443351691581434</v>
      </c>
      <c r="G59" s="10">
        <f>H32</f>
        <v>0.69915164369034999</v>
      </c>
    </row>
    <row r="60" spans="1:7" x14ac:dyDescent="0.15">
      <c r="A60">
        <f>G25</f>
        <v>-6.1434221423023132</v>
      </c>
      <c r="B60" s="3">
        <f>G36</f>
        <v>0.67953507649955947</v>
      </c>
      <c r="C60" s="3">
        <f>G39</f>
        <v>2.793265248867512E-2</v>
      </c>
      <c r="E60" s="10">
        <f>G30</f>
        <v>0.65008825667116599</v>
      </c>
      <c r="F60" s="10">
        <f>G31</f>
        <v>0.68286126409651193</v>
      </c>
      <c r="G60" s="10">
        <f>G32</f>
        <v>0.70565570873100036</v>
      </c>
    </row>
    <row r="61" spans="1:7" x14ac:dyDescent="0.15">
      <c r="A61">
        <f>F25</f>
        <v>-5.842392146638332</v>
      </c>
      <c r="B61" s="3">
        <f>F36</f>
        <v>0.64214665456693309</v>
      </c>
      <c r="C61" s="3">
        <f>F39</f>
        <v>0.23101983510019861</v>
      </c>
      <c r="E61" s="10">
        <f>F30</f>
        <v>0.9089052711729485</v>
      </c>
      <c r="F61" s="10">
        <f>F31</f>
        <v>0.50855625491738787</v>
      </c>
      <c r="G61" s="10">
        <f>F32</f>
        <v>0.50897843761046302</v>
      </c>
    </row>
    <row r="62" spans="1:7" x14ac:dyDescent="0.15">
      <c r="A62">
        <f>E25</f>
        <v>-5.5413621509743507</v>
      </c>
      <c r="B62" s="3">
        <f>E36</f>
        <v>0.81483528311605691</v>
      </c>
      <c r="C62" s="3">
        <f>E39</f>
        <v>0.10497977615879261</v>
      </c>
      <c r="E62" s="10">
        <f>E30</f>
        <v>0.88433184508358431</v>
      </c>
      <c r="F62" s="10">
        <f>E31</f>
        <v>0.69407290847102021</v>
      </c>
      <c r="G62" s="10">
        <f>E32</f>
        <v>0.86610109579356664</v>
      </c>
    </row>
    <row r="63" spans="1:7" x14ac:dyDescent="0.15">
      <c r="A63">
        <f>D25</f>
        <v>-5.2403321553103694</v>
      </c>
      <c r="B63" s="3">
        <f>D36</f>
        <v>0.58457390010612265</v>
      </c>
      <c r="C63" s="3">
        <f>D39</f>
        <v>6.5006381152676554E-2</v>
      </c>
      <c r="E63" s="10">
        <f>D30</f>
        <v>0.59398470217699784</v>
      </c>
      <c r="F63" s="10">
        <f>D31</f>
        <v>0.5153750327825859</v>
      </c>
      <c r="G63" s="10">
        <f>D32</f>
        <v>0.64436196535878398</v>
      </c>
    </row>
    <row r="64" spans="1:7" x14ac:dyDescent="0.15">
      <c r="A64">
        <f>C25</f>
        <v>-4.9393021596463882</v>
      </c>
      <c r="B64" s="3">
        <f>C36</f>
        <v>0.3591020445824446</v>
      </c>
      <c r="C64" s="3">
        <f>C39</f>
        <v>5.3551143451642476E-2</v>
      </c>
      <c r="E64" s="10">
        <f>C30</f>
        <v>0.37514276814453329</v>
      </c>
      <c r="F64" s="10">
        <f>C31</f>
        <v>0.402799632835038</v>
      </c>
      <c r="G64" s="10">
        <f>C32</f>
        <v>0.29936373276776246</v>
      </c>
    </row>
    <row r="65" spans="1:7" x14ac:dyDescent="0.15">
      <c r="A65">
        <f>B25</f>
        <v>-4.6382721639824069</v>
      </c>
      <c r="B65" s="3">
        <f>B36</f>
        <v>9.3608190252013838E-3</v>
      </c>
      <c r="C65" s="3">
        <f>B39</f>
        <v>1.5155287284619892E-3</v>
      </c>
      <c r="E65" s="10">
        <f>B30</f>
        <v>7.8219637974595926E-3</v>
      </c>
      <c r="F65" s="10">
        <f>B31</f>
        <v>9.4086021505376347E-3</v>
      </c>
      <c r="G65" s="10">
        <f>B32</f>
        <v>1.0851891127606927E-2</v>
      </c>
    </row>
  </sheetData>
  <mergeCells count="2">
    <mergeCell ref="E44:G44"/>
    <mergeCell ref="E42:G42"/>
  </mergeCells>
  <phoneticPr fontId="3" type="noConversion"/>
  <pageMargins left="0.75" right="0.75" top="1" bottom="1" header="0.5" footer="0.5"/>
  <pageSetup paperSize="9" orientation="portrait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65"/>
  <sheetViews>
    <sheetView tabSelected="1" topLeftCell="A28" workbookViewId="0">
      <selection activeCell="R48" sqref="R48"/>
    </sheetView>
  </sheetViews>
  <sheetFormatPr baseColWidth="10" defaultColWidth="8.83203125" defaultRowHeight="13" x14ac:dyDescent="0.15"/>
  <cols>
    <col min="1" max="1" width="12.1640625" bestFit="1" customWidth="1"/>
    <col min="2" max="2" width="9.1640625" customWidth="1"/>
    <col min="20" max="20" width="8.83203125" customWidth="1"/>
  </cols>
  <sheetData>
    <row r="2" spans="1:21" ht="18" x14ac:dyDescent="0.2">
      <c r="A2" s="6" t="s">
        <v>11</v>
      </c>
    </row>
    <row r="5" spans="1:21" x14ac:dyDescent="0.15">
      <c r="A5" s="1" t="s">
        <v>0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2</v>
      </c>
      <c r="M5" s="1">
        <v>3</v>
      </c>
      <c r="N5" s="1">
        <v>4</v>
      </c>
      <c r="O5" s="1">
        <v>5</v>
      </c>
      <c r="P5" s="1">
        <v>6</v>
      </c>
      <c r="Q5" s="1">
        <v>7</v>
      </c>
      <c r="R5" s="1">
        <v>8</v>
      </c>
      <c r="S5" s="1">
        <v>9</v>
      </c>
      <c r="T5" s="1">
        <v>10</v>
      </c>
      <c r="U5" s="1">
        <v>11</v>
      </c>
    </row>
    <row r="6" spans="1:21" x14ac:dyDescent="0.15">
      <c r="A6" s="1" t="s">
        <v>1</v>
      </c>
      <c r="C6">
        <v>3469</v>
      </c>
      <c r="D6">
        <v>17758</v>
      </c>
      <c r="E6">
        <v>19881</v>
      </c>
      <c r="F6">
        <v>25799</v>
      </c>
      <c r="G6">
        <v>36065</v>
      </c>
      <c r="H6">
        <v>27852</v>
      </c>
      <c r="I6">
        <v>22172</v>
      </c>
      <c r="J6">
        <v>25371</v>
      </c>
      <c r="K6">
        <v>20935</v>
      </c>
      <c r="L6">
        <v>24871</v>
      </c>
      <c r="M6">
        <v>28472</v>
      </c>
      <c r="N6">
        <v>13919</v>
      </c>
      <c r="O6">
        <v>20693</v>
      </c>
      <c r="P6">
        <v>20700</v>
      </c>
      <c r="Q6">
        <v>20030</v>
      </c>
      <c r="R6">
        <v>24442</v>
      </c>
      <c r="S6">
        <v>22698</v>
      </c>
      <c r="T6">
        <v>22806</v>
      </c>
      <c r="U6">
        <v>19994</v>
      </c>
    </row>
    <row r="7" spans="1:21" x14ac:dyDescent="0.15">
      <c r="A7" s="1" t="s">
        <v>2</v>
      </c>
      <c r="C7">
        <v>2363</v>
      </c>
      <c r="D7">
        <v>19543</v>
      </c>
      <c r="E7">
        <v>28774</v>
      </c>
      <c r="F7">
        <v>25542</v>
      </c>
      <c r="G7">
        <v>29820</v>
      </c>
      <c r="H7">
        <v>30558</v>
      </c>
      <c r="I7">
        <v>24466</v>
      </c>
      <c r="J7">
        <v>32242</v>
      </c>
      <c r="K7">
        <v>28720</v>
      </c>
      <c r="L7">
        <v>25792</v>
      </c>
      <c r="M7">
        <v>21236</v>
      </c>
      <c r="N7">
        <v>26370</v>
      </c>
      <c r="O7">
        <v>25992</v>
      </c>
      <c r="P7">
        <v>25133</v>
      </c>
      <c r="Q7">
        <v>23153</v>
      </c>
      <c r="R7">
        <v>24591</v>
      </c>
      <c r="S7">
        <v>19270</v>
      </c>
      <c r="T7">
        <v>23196</v>
      </c>
      <c r="U7">
        <v>19915</v>
      </c>
    </row>
    <row r="8" spans="1:21" x14ac:dyDescent="0.15">
      <c r="A8" s="1" t="s">
        <v>3</v>
      </c>
      <c r="C8">
        <v>3688</v>
      </c>
      <c r="D8">
        <v>17602</v>
      </c>
      <c r="E8">
        <v>23796</v>
      </c>
      <c r="F8">
        <v>20131</v>
      </c>
      <c r="G8">
        <v>29037</v>
      </c>
      <c r="H8">
        <v>25679</v>
      </c>
      <c r="I8">
        <v>19013</v>
      </c>
      <c r="J8">
        <v>28999</v>
      </c>
      <c r="K8">
        <v>24533</v>
      </c>
      <c r="L8">
        <v>18853</v>
      </c>
      <c r="M8">
        <v>29360</v>
      </c>
      <c r="N8">
        <v>18322</v>
      </c>
      <c r="O8">
        <v>22422</v>
      </c>
      <c r="P8">
        <v>19670</v>
      </c>
      <c r="Q8">
        <v>17158</v>
      </c>
      <c r="R8">
        <v>19531</v>
      </c>
      <c r="S8">
        <v>21725</v>
      </c>
      <c r="T8">
        <v>17364</v>
      </c>
      <c r="U8">
        <v>19221</v>
      </c>
    </row>
    <row r="9" spans="1:21" x14ac:dyDescent="0.15">
      <c r="A9" s="1" t="s">
        <v>4</v>
      </c>
    </row>
    <row r="10" spans="1:21" x14ac:dyDescent="0.15">
      <c r="A10" s="1" t="s">
        <v>5</v>
      </c>
    </row>
    <row r="11" spans="1:21" x14ac:dyDescent="0.15">
      <c r="A11" s="1" t="s">
        <v>6</v>
      </c>
      <c r="C11">
        <v>2488</v>
      </c>
      <c r="D11">
        <v>3658</v>
      </c>
      <c r="E11">
        <v>3827</v>
      </c>
      <c r="F11">
        <v>3924</v>
      </c>
      <c r="G11">
        <v>3944</v>
      </c>
      <c r="H11">
        <v>3722</v>
      </c>
      <c r="I11">
        <v>3946</v>
      </c>
      <c r="J11">
        <v>3974</v>
      </c>
      <c r="K11">
        <v>3983</v>
      </c>
      <c r="L11">
        <v>3984</v>
      </c>
      <c r="M11">
        <v>4005</v>
      </c>
      <c r="N11">
        <v>4022</v>
      </c>
      <c r="O11">
        <v>3986</v>
      </c>
      <c r="P11">
        <v>4005</v>
      </c>
      <c r="Q11">
        <v>4017</v>
      </c>
      <c r="R11">
        <v>3989</v>
      </c>
      <c r="S11">
        <v>4015</v>
      </c>
      <c r="T11">
        <v>4012</v>
      </c>
      <c r="U11">
        <v>3982</v>
      </c>
    </row>
    <row r="14" spans="1:21" x14ac:dyDescent="0.15">
      <c r="A14" s="5" t="s">
        <v>8</v>
      </c>
      <c r="B14" s="5"/>
    </row>
    <row r="15" spans="1:21" x14ac:dyDescent="0.15">
      <c r="B15">
        <f>B6-$B$11</f>
        <v>0</v>
      </c>
      <c r="C15">
        <f>C6-$C$11</f>
        <v>981</v>
      </c>
      <c r="D15">
        <f>D6-$D$11</f>
        <v>14100</v>
      </c>
      <c r="E15">
        <f>E6-$E$11</f>
        <v>16054</v>
      </c>
      <c r="F15">
        <f>F6-$F$11</f>
        <v>21875</v>
      </c>
      <c r="G15">
        <f>G6-$G$11</f>
        <v>32121</v>
      </c>
      <c r="H15">
        <f>H6-$H$11</f>
        <v>24130</v>
      </c>
      <c r="I15">
        <f>I6-$I$11</f>
        <v>18226</v>
      </c>
      <c r="J15">
        <f>J6-$J$11</f>
        <v>21397</v>
      </c>
      <c r="K15">
        <f>K6-$K$11</f>
        <v>16952</v>
      </c>
      <c r="L15">
        <f>L6-$L$11</f>
        <v>20887</v>
      </c>
      <c r="M15">
        <f>M6-$M$11</f>
        <v>24467</v>
      </c>
      <c r="N15">
        <f>N6-$N$11</f>
        <v>9897</v>
      </c>
      <c r="O15">
        <f>O6-$O$11</f>
        <v>16707</v>
      </c>
      <c r="P15">
        <f>P6-$P$11</f>
        <v>16695</v>
      </c>
      <c r="Q15">
        <f>Q6-$Q$11</f>
        <v>16013</v>
      </c>
      <c r="R15">
        <f>R6-$R$11</f>
        <v>20453</v>
      </c>
      <c r="S15">
        <f>S6-$S$11</f>
        <v>18683</v>
      </c>
      <c r="T15">
        <f>T6-$T$11</f>
        <v>18794</v>
      </c>
      <c r="U15">
        <f>U6-$U$11</f>
        <v>16012</v>
      </c>
    </row>
    <row r="16" spans="1:21" x14ac:dyDescent="0.15">
      <c r="B16">
        <f t="shared" ref="B16:B17" si="0">B7-$B$11</f>
        <v>0</v>
      </c>
      <c r="C16">
        <f t="shared" ref="C16:C17" si="1">C7-$C$11</f>
        <v>-125</v>
      </c>
      <c r="D16">
        <f t="shared" ref="D16:D17" si="2">D7-$D$11</f>
        <v>15885</v>
      </c>
      <c r="E16">
        <f t="shared" ref="E16:E17" si="3">E7-$E$11</f>
        <v>24947</v>
      </c>
      <c r="F16">
        <f t="shared" ref="F16:F17" si="4">F7-$F$11</f>
        <v>21618</v>
      </c>
      <c r="G16">
        <f t="shared" ref="G16:G17" si="5">G7-$G$11</f>
        <v>25876</v>
      </c>
      <c r="H16">
        <f t="shared" ref="H16:H17" si="6">H7-$H$11</f>
        <v>26836</v>
      </c>
      <c r="I16">
        <f t="shared" ref="I16:I17" si="7">I7-$I$11</f>
        <v>20520</v>
      </c>
      <c r="J16">
        <f t="shared" ref="J16:J17" si="8">J7-$J$11</f>
        <v>28268</v>
      </c>
      <c r="K16">
        <f t="shared" ref="K16:K17" si="9">K7-$K$11</f>
        <v>24737</v>
      </c>
      <c r="L16">
        <f t="shared" ref="L16:L17" si="10">L7-$L$11</f>
        <v>21808</v>
      </c>
      <c r="M16">
        <f t="shared" ref="M16:M17" si="11">M7-$M$11</f>
        <v>17231</v>
      </c>
      <c r="N16">
        <f t="shared" ref="N16:N17" si="12">N7-$N$11</f>
        <v>22348</v>
      </c>
      <c r="O16">
        <f t="shared" ref="O16:O17" si="13">O7-$O$11</f>
        <v>22006</v>
      </c>
      <c r="P16">
        <f t="shared" ref="P16:P17" si="14">P7-$P$11</f>
        <v>21128</v>
      </c>
      <c r="Q16">
        <f t="shared" ref="Q16:Q17" si="15">Q7-$Q$11</f>
        <v>19136</v>
      </c>
      <c r="R16">
        <f t="shared" ref="R16:R17" si="16">R7-$R$11</f>
        <v>20602</v>
      </c>
      <c r="S16">
        <f t="shared" ref="S16:S17" si="17">S7-$S$11</f>
        <v>15255</v>
      </c>
      <c r="T16">
        <f t="shared" ref="T16:T17" si="18">T7-$T$11</f>
        <v>19184</v>
      </c>
      <c r="U16">
        <f t="shared" ref="U16:U17" si="19">U7-$U$11</f>
        <v>15933</v>
      </c>
    </row>
    <row r="17" spans="1:21" x14ac:dyDescent="0.15">
      <c r="B17">
        <f t="shared" si="0"/>
        <v>0</v>
      </c>
      <c r="C17">
        <f t="shared" si="1"/>
        <v>1200</v>
      </c>
      <c r="D17">
        <f t="shared" si="2"/>
        <v>13944</v>
      </c>
      <c r="E17">
        <f t="shared" si="3"/>
        <v>19969</v>
      </c>
      <c r="F17">
        <f t="shared" si="4"/>
        <v>16207</v>
      </c>
      <c r="G17">
        <f t="shared" si="5"/>
        <v>25093</v>
      </c>
      <c r="H17">
        <f t="shared" si="6"/>
        <v>21957</v>
      </c>
      <c r="I17">
        <f t="shared" si="7"/>
        <v>15067</v>
      </c>
      <c r="J17">
        <f t="shared" si="8"/>
        <v>25025</v>
      </c>
      <c r="K17">
        <f t="shared" si="9"/>
        <v>20550</v>
      </c>
      <c r="L17">
        <f t="shared" si="10"/>
        <v>14869</v>
      </c>
      <c r="M17">
        <f t="shared" si="11"/>
        <v>25355</v>
      </c>
      <c r="N17">
        <f t="shared" si="12"/>
        <v>14300</v>
      </c>
      <c r="O17">
        <f t="shared" si="13"/>
        <v>18436</v>
      </c>
      <c r="P17">
        <f t="shared" si="14"/>
        <v>15665</v>
      </c>
      <c r="Q17">
        <f t="shared" si="15"/>
        <v>13141</v>
      </c>
      <c r="R17">
        <f t="shared" si="16"/>
        <v>15542</v>
      </c>
      <c r="S17">
        <f t="shared" si="17"/>
        <v>17710</v>
      </c>
      <c r="T17">
        <f t="shared" si="18"/>
        <v>13352</v>
      </c>
      <c r="U17">
        <f t="shared" si="19"/>
        <v>15239</v>
      </c>
    </row>
    <row r="20" spans="1:21" x14ac:dyDescent="0.15">
      <c r="A20" s="5" t="s">
        <v>12</v>
      </c>
    </row>
    <row r="21" spans="1:21" x14ac:dyDescent="0.15">
      <c r="A21" t="s">
        <v>9</v>
      </c>
      <c r="C21">
        <v>30.69</v>
      </c>
      <c r="D21">
        <v>15.345000000000001</v>
      </c>
      <c r="E21">
        <f t="shared" ref="E21:T21" si="20">D21/2</f>
        <v>7.6725000000000003</v>
      </c>
      <c r="F21">
        <f t="shared" si="20"/>
        <v>3.8362500000000002</v>
      </c>
      <c r="G21">
        <f t="shared" si="20"/>
        <v>1.9181250000000001</v>
      </c>
      <c r="H21">
        <f t="shared" si="20"/>
        <v>0.95906250000000004</v>
      </c>
      <c r="I21" s="4">
        <f t="shared" si="20"/>
        <v>0.47953125000000002</v>
      </c>
      <c r="J21" s="4">
        <f t="shared" si="20"/>
        <v>0.23976562500000001</v>
      </c>
      <c r="K21" s="4">
        <f t="shared" si="20"/>
        <v>0.1198828125</v>
      </c>
      <c r="L21" s="4">
        <f t="shared" si="20"/>
        <v>5.9941406250000002E-2</v>
      </c>
      <c r="M21">
        <f t="shared" si="20"/>
        <v>2.9970703125000001E-2</v>
      </c>
      <c r="N21">
        <f t="shared" si="20"/>
        <v>1.4985351562500001E-2</v>
      </c>
      <c r="O21">
        <f t="shared" si="20"/>
        <v>7.4926757812500003E-3</v>
      </c>
      <c r="P21">
        <f t="shared" si="20"/>
        <v>3.7463378906250002E-3</v>
      </c>
      <c r="Q21">
        <f t="shared" si="20"/>
        <v>1.8731689453125001E-3</v>
      </c>
      <c r="R21">
        <f t="shared" si="20"/>
        <v>9.3658447265625004E-4</v>
      </c>
      <c r="S21">
        <f t="shared" si="20"/>
        <v>4.6829223632812502E-4</v>
      </c>
      <c r="T21">
        <f t="shared" si="20"/>
        <v>2.3414611816406251E-4</v>
      </c>
      <c r="U21" s="2">
        <v>1E-10</v>
      </c>
    </row>
    <row r="23" spans="1:21" x14ac:dyDescent="0.15">
      <c r="A23" t="s">
        <v>10</v>
      </c>
      <c r="B23">
        <f>B21/1000000</f>
        <v>0</v>
      </c>
      <c r="C23">
        <f t="shared" ref="C23:U23" si="21">C21/1000000</f>
        <v>3.0689999999999999E-5</v>
      </c>
      <c r="D23">
        <f t="shared" si="21"/>
        <v>1.5345E-5</v>
      </c>
      <c r="E23">
        <f t="shared" si="21"/>
        <v>7.6724999999999998E-6</v>
      </c>
      <c r="F23">
        <f t="shared" si="21"/>
        <v>3.8362499999999999E-6</v>
      </c>
      <c r="G23">
        <f t="shared" si="21"/>
        <v>1.918125E-6</v>
      </c>
      <c r="H23">
        <f t="shared" si="21"/>
        <v>9.5906249999999998E-7</v>
      </c>
      <c r="I23">
        <f t="shared" si="21"/>
        <v>4.7953124999999999E-7</v>
      </c>
      <c r="J23">
        <f t="shared" si="21"/>
        <v>2.3976562499999999E-7</v>
      </c>
      <c r="K23">
        <f t="shared" si="21"/>
        <v>1.198828125E-7</v>
      </c>
      <c r="L23">
        <f t="shared" si="21"/>
        <v>5.9941406249999999E-8</v>
      </c>
      <c r="M23">
        <f t="shared" si="21"/>
        <v>2.9970703124999999E-8</v>
      </c>
      <c r="N23">
        <f t="shared" si="21"/>
        <v>1.49853515625E-8</v>
      </c>
      <c r="O23">
        <f t="shared" si="21"/>
        <v>7.4926757812499998E-9</v>
      </c>
      <c r="P23">
        <f t="shared" si="21"/>
        <v>3.7463378906249999E-9</v>
      </c>
      <c r="Q23">
        <f t="shared" si="21"/>
        <v>1.8731689453125E-9</v>
      </c>
      <c r="R23">
        <f t="shared" si="21"/>
        <v>9.3658447265624998E-10</v>
      </c>
      <c r="S23">
        <f t="shared" si="21"/>
        <v>4.6829223632812499E-10</v>
      </c>
      <c r="T23">
        <f t="shared" si="21"/>
        <v>2.3414611816406249E-10</v>
      </c>
      <c r="U23">
        <f t="shared" si="21"/>
        <v>9.9999999999999998E-17</v>
      </c>
    </row>
    <row r="25" spans="1:21" x14ac:dyDescent="0.15">
      <c r="A25" t="s">
        <v>14</v>
      </c>
      <c r="B25" t="e">
        <f>LOG10(B23)</f>
        <v>#NUM!</v>
      </c>
      <c r="C25">
        <f t="shared" ref="C25:U25" si="22">LOG10(C23)</f>
        <v>-4.5130031115681772</v>
      </c>
      <c r="D25">
        <f t="shared" si="22"/>
        <v>-4.8140331072321585</v>
      </c>
      <c r="E25">
        <f t="shared" si="22"/>
        <v>-5.1150631028961397</v>
      </c>
      <c r="F25">
        <f t="shared" si="22"/>
        <v>-5.416093098560121</v>
      </c>
      <c r="G25">
        <f t="shared" si="22"/>
        <v>-5.7171230942241023</v>
      </c>
      <c r="H25">
        <f t="shared" si="22"/>
        <v>-6.0181530898880835</v>
      </c>
      <c r="I25">
        <f t="shared" si="22"/>
        <v>-6.3191830855520648</v>
      </c>
      <c r="J25">
        <f t="shared" si="22"/>
        <v>-6.620213081216046</v>
      </c>
      <c r="K25">
        <f t="shared" si="22"/>
        <v>-6.9212430768800273</v>
      </c>
      <c r="L25">
        <f t="shared" si="22"/>
        <v>-7.2222730725440085</v>
      </c>
      <c r="M25">
        <f t="shared" si="22"/>
        <v>-7.5233030682079898</v>
      </c>
      <c r="N25">
        <f t="shared" si="22"/>
        <v>-7.8243330638719701</v>
      </c>
      <c r="O25">
        <f t="shared" si="22"/>
        <v>-8.1253630595359514</v>
      </c>
      <c r="P25">
        <f t="shared" si="22"/>
        <v>-8.4263930551999326</v>
      </c>
      <c r="Q25">
        <f t="shared" si="22"/>
        <v>-8.7274230508639139</v>
      </c>
      <c r="R25">
        <f t="shared" si="22"/>
        <v>-9.0284530465278952</v>
      </c>
      <c r="S25">
        <f t="shared" si="22"/>
        <v>-9.3294830421918764</v>
      </c>
      <c r="T25">
        <f t="shared" si="22"/>
        <v>-9.6305130378558577</v>
      </c>
      <c r="U25">
        <f t="shared" si="22"/>
        <v>-16</v>
      </c>
    </row>
    <row r="29" spans="1:21" x14ac:dyDescent="0.15">
      <c r="A29" s="5" t="s">
        <v>18</v>
      </c>
    </row>
    <row r="30" spans="1:21" x14ac:dyDescent="0.15">
      <c r="B30" s="3">
        <f t="shared" ref="B30:U30" si="23">B15/$U$15</f>
        <v>0</v>
      </c>
      <c r="C30" s="3">
        <f t="shared" si="23"/>
        <v>6.1266550087434424E-2</v>
      </c>
      <c r="D30" s="3">
        <f t="shared" si="23"/>
        <v>0.88058955783162629</v>
      </c>
      <c r="E30" s="3">
        <f t="shared" si="23"/>
        <v>1.0026230327254559</v>
      </c>
      <c r="F30" s="3">
        <f t="shared" si="23"/>
        <v>1.3661628778416188</v>
      </c>
      <c r="G30" s="3">
        <f t="shared" si="23"/>
        <v>2.0060579565326004</v>
      </c>
      <c r="H30" s="3">
        <f t="shared" si="23"/>
        <v>1.5069947539345492</v>
      </c>
      <c r="I30" s="3">
        <f t="shared" si="23"/>
        <v>1.1382712965276043</v>
      </c>
      <c r="J30" s="3">
        <f t="shared" si="23"/>
        <v>1.3363102672995253</v>
      </c>
      <c r="K30" s="3">
        <f t="shared" si="23"/>
        <v>1.0587059705221085</v>
      </c>
      <c r="L30" s="3">
        <f t="shared" si="23"/>
        <v>1.304459155633275</v>
      </c>
      <c r="M30" s="3">
        <f t="shared" si="23"/>
        <v>1.5280414688983261</v>
      </c>
      <c r="N30" s="3">
        <f t="shared" si="23"/>
        <v>0.61809892580564574</v>
      </c>
      <c r="O30" s="3">
        <f t="shared" si="23"/>
        <v>1.0434049462902824</v>
      </c>
      <c r="P30" s="3">
        <f t="shared" si="23"/>
        <v>1.0426555083687234</v>
      </c>
      <c r="Q30" s="3">
        <f t="shared" si="23"/>
        <v>1.0000624531601299</v>
      </c>
      <c r="R30" s="3">
        <f t="shared" si="23"/>
        <v>1.2773544841368973</v>
      </c>
      <c r="S30" s="3">
        <f t="shared" si="23"/>
        <v>1.1668123907069698</v>
      </c>
      <c r="T30" s="3">
        <f t="shared" si="23"/>
        <v>1.1737446914813889</v>
      </c>
      <c r="U30" s="3">
        <f t="shared" si="23"/>
        <v>1</v>
      </c>
    </row>
    <row r="31" spans="1:21" x14ac:dyDescent="0.15">
      <c r="B31" s="3">
        <f t="shared" ref="B31:U31" si="24">B16/$U$16</f>
        <v>0</v>
      </c>
      <c r="C31" s="3">
        <f t="shared" si="24"/>
        <v>-7.8453524132304029E-3</v>
      </c>
      <c r="D31" s="3">
        <f t="shared" si="24"/>
        <v>0.99698738467331949</v>
      </c>
      <c r="E31" s="3">
        <f t="shared" si="24"/>
        <v>1.5657440532228708</v>
      </c>
      <c r="F31" s="3">
        <f t="shared" si="24"/>
        <v>1.3568066277537187</v>
      </c>
      <c r="G31" s="3">
        <f t="shared" si="24"/>
        <v>1.624050712357999</v>
      </c>
      <c r="H31" s="3">
        <f t="shared" si="24"/>
        <v>1.6843030188916086</v>
      </c>
      <c r="I31" s="3">
        <f t="shared" si="24"/>
        <v>1.2878930521559029</v>
      </c>
      <c r="J31" s="3">
        <f t="shared" si="24"/>
        <v>1.7741793761375761</v>
      </c>
      <c r="K31" s="3">
        <f t="shared" si="24"/>
        <v>1.5525638611686436</v>
      </c>
      <c r="L31" s="3">
        <f t="shared" si="24"/>
        <v>1.3687315634218289</v>
      </c>
      <c r="M31" s="3">
        <f t="shared" si="24"/>
        <v>1.0814661394589844</v>
      </c>
      <c r="N31" s="3">
        <f t="shared" si="24"/>
        <v>1.4026234858469842</v>
      </c>
      <c r="O31" s="3">
        <f t="shared" si="24"/>
        <v>1.381158601644386</v>
      </c>
      <c r="P31" s="3">
        <f t="shared" si="24"/>
        <v>1.3260528462938554</v>
      </c>
      <c r="Q31" s="3">
        <f t="shared" si="24"/>
        <v>1.2010293102366159</v>
      </c>
      <c r="R31" s="3">
        <f t="shared" si="24"/>
        <v>1.2930396033389819</v>
      </c>
      <c r="S31" s="3">
        <f t="shared" si="24"/>
        <v>0.95744680851063835</v>
      </c>
      <c r="T31" s="3">
        <f t="shared" si="24"/>
        <v>1.2040419255632964</v>
      </c>
      <c r="U31" s="3">
        <f t="shared" si="24"/>
        <v>1</v>
      </c>
    </row>
    <row r="32" spans="1:21" x14ac:dyDescent="0.15">
      <c r="B32" s="3">
        <f t="shared" ref="B32:U32" si="25">B17/$U$17</f>
        <v>0</v>
      </c>
      <c r="C32" s="3">
        <f t="shared" si="25"/>
        <v>7.874532449635803E-2</v>
      </c>
      <c r="D32" s="3">
        <f t="shared" si="25"/>
        <v>0.91502067064768033</v>
      </c>
      <c r="E32" s="3">
        <f t="shared" si="25"/>
        <v>1.3103878207231445</v>
      </c>
      <c r="F32" s="3">
        <f t="shared" si="25"/>
        <v>1.0635212284270621</v>
      </c>
      <c r="G32" s="3">
        <f t="shared" si="25"/>
        <v>1.6466303563225932</v>
      </c>
      <c r="H32" s="3">
        <f t="shared" si="25"/>
        <v>1.440842574972111</v>
      </c>
      <c r="I32" s="3">
        <f t="shared" si="25"/>
        <v>0.98871317015552207</v>
      </c>
      <c r="J32" s="3">
        <f t="shared" si="25"/>
        <v>1.6421681212677997</v>
      </c>
      <c r="K32" s="3">
        <f t="shared" si="25"/>
        <v>1.3485136820001313</v>
      </c>
      <c r="L32" s="3">
        <f t="shared" si="25"/>
        <v>0.97572019161362289</v>
      </c>
      <c r="M32" s="3">
        <f t="shared" si="25"/>
        <v>1.6638230855042981</v>
      </c>
      <c r="N32" s="3">
        <f t="shared" si="25"/>
        <v>0.93838178358159985</v>
      </c>
      <c r="O32" s="3">
        <f t="shared" si="25"/>
        <v>1.2097906686790472</v>
      </c>
      <c r="P32" s="3">
        <f t="shared" si="25"/>
        <v>1.0279545901962071</v>
      </c>
      <c r="Q32" s="3">
        <f t="shared" si="25"/>
        <v>0.86232692433886737</v>
      </c>
      <c r="R32" s="3">
        <f t="shared" si="25"/>
        <v>1.0198831944353304</v>
      </c>
      <c r="S32" s="3">
        <f t="shared" si="25"/>
        <v>1.1621497473587505</v>
      </c>
      <c r="T32" s="3">
        <f t="shared" si="25"/>
        <v>0.87617297722947696</v>
      </c>
      <c r="U32" s="3">
        <f t="shared" si="25"/>
        <v>1</v>
      </c>
    </row>
    <row r="33" spans="1:2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5" spans="1:21" x14ac:dyDescent="0.15">
      <c r="A35" s="5" t="s">
        <v>15</v>
      </c>
    </row>
    <row r="36" spans="1:21" x14ac:dyDescent="0.15">
      <c r="B36" s="3">
        <f t="shared" ref="B36:U36" si="26">AVERAGE(B30:B32)</f>
        <v>0</v>
      </c>
      <c r="C36" s="3">
        <f t="shared" si="26"/>
        <v>4.4055507390187348E-2</v>
      </c>
      <c r="D36" s="3">
        <f t="shared" si="26"/>
        <v>0.93086587105087537</v>
      </c>
      <c r="E36" s="3">
        <f t="shared" si="26"/>
        <v>1.2929183022238238</v>
      </c>
      <c r="F36" s="3">
        <f t="shared" si="26"/>
        <v>1.2621635780074667</v>
      </c>
      <c r="G36" s="3">
        <f t="shared" si="26"/>
        <v>1.7589130084043976</v>
      </c>
      <c r="H36" s="3">
        <f t="shared" si="26"/>
        <v>1.5440467825994231</v>
      </c>
      <c r="I36" s="3">
        <f t="shared" si="26"/>
        <v>1.1382925062796765</v>
      </c>
      <c r="J36" s="3">
        <f t="shared" si="26"/>
        <v>1.5842192549016338</v>
      </c>
      <c r="K36" s="3">
        <f t="shared" si="26"/>
        <v>1.3199278378969612</v>
      </c>
      <c r="L36" s="3">
        <f t="shared" si="26"/>
        <v>1.2163036368895757</v>
      </c>
      <c r="M36" s="3">
        <f t="shared" si="26"/>
        <v>1.4244435646205362</v>
      </c>
      <c r="N36" s="3">
        <f t="shared" si="26"/>
        <v>0.98636806507807651</v>
      </c>
      <c r="O36" s="3">
        <f t="shared" si="26"/>
        <v>1.2114514055379051</v>
      </c>
      <c r="P36" s="3">
        <f t="shared" si="26"/>
        <v>1.1322209816195954</v>
      </c>
      <c r="Q36" s="3">
        <f t="shared" si="26"/>
        <v>1.0211395625785376</v>
      </c>
      <c r="R36" s="3">
        <f t="shared" si="26"/>
        <v>1.1967590939704031</v>
      </c>
      <c r="S36" s="3">
        <f t="shared" si="26"/>
        <v>1.0954696488587861</v>
      </c>
      <c r="T36" s="3">
        <f t="shared" si="26"/>
        <v>1.0846531980913874</v>
      </c>
      <c r="U36" s="3">
        <f t="shared" si="26"/>
        <v>1</v>
      </c>
    </row>
    <row r="38" spans="1:21" x14ac:dyDescent="0.15">
      <c r="A38" s="5" t="s">
        <v>13</v>
      </c>
    </row>
    <row r="39" spans="1:21" x14ac:dyDescent="0.15">
      <c r="B39" s="3">
        <f t="shared" ref="B39:U39" si="27">_xlfn.STDEV.S(B30:B32)</f>
        <v>0</v>
      </c>
      <c r="C39" s="3">
        <f t="shared" si="27"/>
        <v>4.5789205332261766E-2</v>
      </c>
      <c r="D39" s="3">
        <f t="shared" si="27"/>
        <v>5.9794784933389113E-2</v>
      </c>
      <c r="E39" s="3">
        <f t="shared" si="27"/>
        <v>0.28196668063613567</v>
      </c>
      <c r="F39" s="3">
        <f t="shared" si="27"/>
        <v>0.17209291716698888</v>
      </c>
      <c r="G39" s="3">
        <f t="shared" si="27"/>
        <v>0.21433135356116481</v>
      </c>
      <c r="H39" s="3">
        <f t="shared" si="27"/>
        <v>0.12588838929586271</v>
      </c>
      <c r="I39" s="3">
        <f t="shared" si="27"/>
        <v>0.1495899421279078</v>
      </c>
      <c r="J39" s="3">
        <f t="shared" si="27"/>
        <v>0.2246127611100919</v>
      </c>
      <c r="K39" s="3">
        <f t="shared" si="27"/>
        <v>0.24816681264983645</v>
      </c>
      <c r="L39" s="3">
        <f t="shared" si="27"/>
        <v>0.21081515886285246</v>
      </c>
      <c r="M39" s="3">
        <f t="shared" si="27"/>
        <v>0.30468721253093156</v>
      </c>
      <c r="N39" s="3">
        <f t="shared" si="27"/>
        <v>0.39445748660141877</v>
      </c>
      <c r="O39" s="3">
        <f t="shared" si="27"/>
        <v>0.16888295195623051</v>
      </c>
      <c r="P39" s="3">
        <f t="shared" si="27"/>
        <v>0.16802417406761513</v>
      </c>
      <c r="Q39" s="3">
        <f t="shared" si="27"/>
        <v>0.17033205793180506</v>
      </c>
      <c r="R39" s="3">
        <f t="shared" si="27"/>
        <v>0.15337965516440549</v>
      </c>
      <c r="S39" s="3">
        <f t="shared" si="27"/>
        <v>0.11955401877007697</v>
      </c>
      <c r="T39" s="3">
        <f t="shared" si="27"/>
        <v>0.18118356014337264</v>
      </c>
      <c r="U39" s="3">
        <f t="shared" si="27"/>
        <v>0</v>
      </c>
    </row>
    <row r="42" spans="1:21" ht="25" customHeight="1" x14ac:dyDescent="0.15">
      <c r="E42" s="7" t="s">
        <v>17</v>
      </c>
      <c r="F42" s="7"/>
      <c r="G42" s="7"/>
    </row>
    <row r="44" spans="1:21" x14ac:dyDescent="0.15">
      <c r="E44" s="8" t="s">
        <v>7</v>
      </c>
      <c r="F44" s="8"/>
      <c r="G44" s="8"/>
    </row>
    <row r="45" spans="1:21" x14ac:dyDescent="0.15">
      <c r="A45" t="s">
        <v>14</v>
      </c>
      <c r="B45" t="s">
        <v>7</v>
      </c>
      <c r="C45" t="s">
        <v>16</v>
      </c>
      <c r="E45" s="9" t="s">
        <v>19</v>
      </c>
      <c r="F45" s="9" t="s">
        <v>20</v>
      </c>
      <c r="G45" s="9" t="s">
        <v>21</v>
      </c>
    </row>
    <row r="46" spans="1:21" x14ac:dyDescent="0.15">
      <c r="A46">
        <v>-12</v>
      </c>
      <c r="B46" s="3">
        <f>U36</f>
        <v>1</v>
      </c>
      <c r="C46" s="3">
        <f>U39</f>
        <v>0</v>
      </c>
      <c r="E46" s="10">
        <f>U30</f>
        <v>1</v>
      </c>
      <c r="F46" s="10">
        <f>U31</f>
        <v>1</v>
      </c>
      <c r="G46" s="10">
        <f>U32</f>
        <v>1</v>
      </c>
    </row>
    <row r="47" spans="1:21" x14ac:dyDescent="0.15">
      <c r="A47">
        <v>-10.0206</v>
      </c>
      <c r="B47" s="3">
        <f>T36</f>
        <v>1.0846531980913874</v>
      </c>
      <c r="C47" s="3">
        <f>T39</f>
        <v>0.18118356014337264</v>
      </c>
      <c r="E47" s="10">
        <f>T30</f>
        <v>1.1737446914813889</v>
      </c>
      <c r="F47" s="10">
        <f>T31</f>
        <v>1.2040419255632964</v>
      </c>
      <c r="G47" s="10">
        <f>T32</f>
        <v>0.87617297722947696</v>
      </c>
    </row>
    <row r="48" spans="1:21" x14ac:dyDescent="0.15">
      <c r="A48">
        <f>S25</f>
        <v>-9.3294830421918764</v>
      </c>
      <c r="B48" s="3">
        <f>S36</f>
        <v>1.0954696488587861</v>
      </c>
      <c r="C48" s="3">
        <f>S39</f>
        <v>0.11955401877007697</v>
      </c>
      <c r="E48" s="10">
        <f>S30</f>
        <v>1.1668123907069698</v>
      </c>
      <c r="F48" s="10">
        <f>S31</f>
        <v>0.95744680851063835</v>
      </c>
      <c r="G48" s="10">
        <f>S32</f>
        <v>1.1621497473587505</v>
      </c>
    </row>
    <row r="49" spans="1:7" x14ac:dyDescent="0.15">
      <c r="A49">
        <f>R25</f>
        <v>-9.0284530465278952</v>
      </c>
      <c r="B49" s="3">
        <f>R36</f>
        <v>1.1967590939704031</v>
      </c>
      <c r="C49" s="3">
        <f>R39</f>
        <v>0.15337965516440549</v>
      </c>
      <c r="E49" s="10">
        <f>R30</f>
        <v>1.2773544841368973</v>
      </c>
      <c r="F49" s="10">
        <f>R31</f>
        <v>1.2930396033389819</v>
      </c>
      <c r="G49" s="10">
        <f>R32</f>
        <v>1.0198831944353304</v>
      </c>
    </row>
    <row r="50" spans="1:7" x14ac:dyDescent="0.15">
      <c r="A50">
        <f>Q25</f>
        <v>-8.7274230508639139</v>
      </c>
      <c r="B50" s="3">
        <f>Q36</f>
        <v>1.0211395625785376</v>
      </c>
      <c r="C50" s="3">
        <f>Q39</f>
        <v>0.17033205793180506</v>
      </c>
      <c r="E50" s="10">
        <f>Q30</f>
        <v>1.0000624531601299</v>
      </c>
      <c r="F50" s="10">
        <f>Q31</f>
        <v>1.2010293102366159</v>
      </c>
      <c r="G50" s="10">
        <f>Q32</f>
        <v>0.86232692433886737</v>
      </c>
    </row>
    <row r="51" spans="1:7" x14ac:dyDescent="0.15">
      <c r="A51">
        <f>P25</f>
        <v>-8.4263930551999326</v>
      </c>
      <c r="B51" s="3">
        <f>P36</f>
        <v>1.1322209816195954</v>
      </c>
      <c r="C51" s="3">
        <f>P39</f>
        <v>0.16802417406761513</v>
      </c>
      <c r="E51" s="10">
        <f>P30</f>
        <v>1.0426555083687234</v>
      </c>
      <c r="F51" s="10">
        <f>P31</f>
        <v>1.3260528462938554</v>
      </c>
      <c r="G51" s="10">
        <f>P32</f>
        <v>1.0279545901962071</v>
      </c>
    </row>
    <row r="52" spans="1:7" x14ac:dyDescent="0.15">
      <c r="A52">
        <f>O25</f>
        <v>-8.1253630595359514</v>
      </c>
      <c r="B52" s="3">
        <f>O36</f>
        <v>1.2114514055379051</v>
      </c>
      <c r="C52" s="3">
        <f>O39</f>
        <v>0.16888295195623051</v>
      </c>
      <c r="E52" s="10">
        <f>O30</f>
        <v>1.0434049462902824</v>
      </c>
      <c r="F52" s="10">
        <f>O31</f>
        <v>1.381158601644386</v>
      </c>
      <c r="G52" s="10">
        <f>O32</f>
        <v>1.2097906686790472</v>
      </c>
    </row>
    <row r="53" spans="1:7" x14ac:dyDescent="0.15">
      <c r="A53">
        <f>N25</f>
        <v>-7.8243330638719701</v>
      </c>
      <c r="B53" s="3">
        <f>N36</f>
        <v>0.98636806507807651</v>
      </c>
      <c r="C53" s="3">
        <f>N39</f>
        <v>0.39445748660141877</v>
      </c>
      <c r="E53" s="10">
        <f>N30</f>
        <v>0.61809892580564574</v>
      </c>
      <c r="F53" s="10">
        <f>N31</f>
        <v>1.4026234858469842</v>
      </c>
      <c r="G53" s="10">
        <f>N32</f>
        <v>0.93838178358159985</v>
      </c>
    </row>
    <row r="54" spans="1:7" x14ac:dyDescent="0.15">
      <c r="A54">
        <f>M25</f>
        <v>-7.5233030682079898</v>
      </c>
      <c r="B54" s="3">
        <f>M36</f>
        <v>1.4244435646205362</v>
      </c>
      <c r="C54" s="3">
        <f>M39</f>
        <v>0.30468721253093156</v>
      </c>
      <c r="E54" s="10">
        <f>M30</f>
        <v>1.5280414688983261</v>
      </c>
      <c r="F54" s="10">
        <f>M31</f>
        <v>1.0814661394589844</v>
      </c>
      <c r="G54" s="10">
        <f>M32</f>
        <v>1.6638230855042981</v>
      </c>
    </row>
    <row r="55" spans="1:7" x14ac:dyDescent="0.15">
      <c r="A55">
        <f>L25</f>
        <v>-7.2222730725440085</v>
      </c>
      <c r="B55" s="3">
        <f>L36</f>
        <v>1.2163036368895757</v>
      </c>
      <c r="C55" s="3">
        <f>L39</f>
        <v>0.21081515886285246</v>
      </c>
      <c r="E55" s="10">
        <f>L30</f>
        <v>1.304459155633275</v>
      </c>
      <c r="F55" s="10">
        <f>L31</f>
        <v>1.3687315634218289</v>
      </c>
      <c r="G55" s="10">
        <f>L32</f>
        <v>0.97572019161362289</v>
      </c>
    </row>
    <row r="56" spans="1:7" x14ac:dyDescent="0.15">
      <c r="A56">
        <f>K25</f>
        <v>-6.9212430768800273</v>
      </c>
      <c r="B56" s="3">
        <f>K36</f>
        <v>1.3199278378969612</v>
      </c>
      <c r="C56" s="3">
        <f>K39</f>
        <v>0.24816681264983645</v>
      </c>
      <c r="E56" s="10">
        <f>K30</f>
        <v>1.0587059705221085</v>
      </c>
      <c r="F56" s="10">
        <f>K31</f>
        <v>1.5525638611686436</v>
      </c>
      <c r="G56" s="10">
        <f>K32</f>
        <v>1.3485136820001313</v>
      </c>
    </row>
    <row r="57" spans="1:7" x14ac:dyDescent="0.15">
      <c r="A57">
        <f>J25</f>
        <v>-6.620213081216046</v>
      </c>
      <c r="B57" s="3">
        <f>J36</f>
        <v>1.5842192549016338</v>
      </c>
      <c r="C57" s="3">
        <f>J39</f>
        <v>0.2246127611100919</v>
      </c>
      <c r="E57" s="10">
        <f>J30</f>
        <v>1.3363102672995253</v>
      </c>
      <c r="F57" s="10">
        <f>J31</f>
        <v>1.7741793761375761</v>
      </c>
      <c r="G57" s="10">
        <f>J32</f>
        <v>1.6421681212677997</v>
      </c>
    </row>
    <row r="58" spans="1:7" x14ac:dyDescent="0.15">
      <c r="A58">
        <f>I25</f>
        <v>-6.3191830855520648</v>
      </c>
      <c r="B58" s="3">
        <f>I36</f>
        <v>1.1382925062796765</v>
      </c>
      <c r="C58" s="3">
        <f>I39</f>
        <v>0.1495899421279078</v>
      </c>
      <c r="E58" s="10">
        <f>I30</f>
        <v>1.1382712965276043</v>
      </c>
      <c r="F58" s="10">
        <f>I31</f>
        <v>1.2878930521559029</v>
      </c>
      <c r="G58" s="10">
        <f>I32</f>
        <v>0.98871317015552207</v>
      </c>
    </row>
    <row r="59" spans="1:7" x14ac:dyDescent="0.15">
      <c r="A59">
        <f>H25</f>
        <v>-6.0181530898880835</v>
      </c>
      <c r="B59" s="3">
        <f>H36</f>
        <v>1.5440467825994231</v>
      </c>
      <c r="C59" s="3">
        <f>H39</f>
        <v>0.12588838929586271</v>
      </c>
      <c r="E59" s="10">
        <f>H30</f>
        <v>1.5069947539345492</v>
      </c>
      <c r="F59" s="10">
        <f>H31</f>
        <v>1.6843030188916086</v>
      </c>
      <c r="G59" s="10">
        <f>H32</f>
        <v>1.440842574972111</v>
      </c>
    </row>
    <row r="60" spans="1:7" x14ac:dyDescent="0.15">
      <c r="A60">
        <f>G25</f>
        <v>-5.7171230942241023</v>
      </c>
      <c r="B60" s="3">
        <f>G36</f>
        <v>1.7589130084043976</v>
      </c>
      <c r="C60" s="3">
        <f>G39</f>
        <v>0.21433135356116481</v>
      </c>
      <c r="E60" s="10">
        <f>G30</f>
        <v>2.0060579565326004</v>
      </c>
      <c r="F60" s="10">
        <f>G31</f>
        <v>1.624050712357999</v>
      </c>
      <c r="G60" s="10">
        <f>G32</f>
        <v>1.6466303563225932</v>
      </c>
    </row>
    <row r="61" spans="1:7" x14ac:dyDescent="0.15">
      <c r="A61">
        <f>F25</f>
        <v>-5.416093098560121</v>
      </c>
      <c r="B61" s="3">
        <f>F36</f>
        <v>1.2621635780074667</v>
      </c>
      <c r="C61" s="3">
        <f>F39</f>
        <v>0.17209291716698888</v>
      </c>
      <c r="E61" s="10">
        <f>F30</f>
        <v>1.3661628778416188</v>
      </c>
      <c r="F61" s="10">
        <f>F31</f>
        <v>1.3568066277537187</v>
      </c>
      <c r="G61" s="10">
        <f>F32</f>
        <v>1.0635212284270621</v>
      </c>
    </row>
    <row r="62" spans="1:7" x14ac:dyDescent="0.15">
      <c r="A62">
        <f>E25</f>
        <v>-5.1150631028961397</v>
      </c>
      <c r="B62" s="3">
        <f>E36</f>
        <v>1.2929183022238238</v>
      </c>
      <c r="C62" s="3">
        <f>E39</f>
        <v>0.28196668063613567</v>
      </c>
      <c r="E62" s="10">
        <f>E30</f>
        <v>1.0026230327254559</v>
      </c>
      <c r="F62" s="10">
        <f>E31</f>
        <v>1.5657440532228708</v>
      </c>
      <c r="G62" s="10">
        <f>E32</f>
        <v>1.3103878207231445</v>
      </c>
    </row>
    <row r="63" spans="1:7" x14ac:dyDescent="0.15">
      <c r="A63">
        <f>D25</f>
        <v>-4.8140331072321585</v>
      </c>
      <c r="B63" s="3">
        <f>D36</f>
        <v>0.93086587105087537</v>
      </c>
      <c r="C63" s="3">
        <f>D39</f>
        <v>5.9794784933389113E-2</v>
      </c>
      <c r="E63" s="10">
        <f>D30</f>
        <v>0.88058955783162629</v>
      </c>
      <c r="F63" s="10">
        <f>D31</f>
        <v>0.99698738467331949</v>
      </c>
      <c r="G63" s="10">
        <f>D32</f>
        <v>0.91502067064768033</v>
      </c>
    </row>
    <row r="64" spans="1:7" x14ac:dyDescent="0.15">
      <c r="A64">
        <f>C25</f>
        <v>-4.5130031115681772</v>
      </c>
      <c r="B64" s="3">
        <f>C36</f>
        <v>4.4055507390187348E-2</v>
      </c>
      <c r="C64" s="3">
        <f>C39</f>
        <v>4.5789205332261766E-2</v>
      </c>
      <c r="E64" s="10">
        <f>C30</f>
        <v>6.1266550087434424E-2</v>
      </c>
      <c r="F64" s="10">
        <f>C31</f>
        <v>-7.8453524132304029E-3</v>
      </c>
      <c r="G64" s="10">
        <f>C32</f>
        <v>7.874532449635803E-2</v>
      </c>
    </row>
    <row r="65" spans="2:7" x14ac:dyDescent="0.15">
      <c r="B65" s="3"/>
      <c r="C65" s="3"/>
      <c r="E65" s="3"/>
      <c r="F65" s="3"/>
      <c r="G65" s="3"/>
    </row>
  </sheetData>
  <mergeCells count="2">
    <mergeCell ref="E44:G44"/>
    <mergeCell ref="E42:G42"/>
  </mergeCells>
  <pageMargins left="0.75" right="0.75" top="1" bottom="1" header="0.5" footer="0.5"/>
  <pageSetup paperSize="9" orientation="portrait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WT trypan blue</vt:lpstr>
      <vt:lpstr>KO trypan blue</vt:lpstr>
    </vt:vector>
  </TitlesOfParts>
  <Company>lmu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</dc:creator>
  <cp:lastModifiedBy>S. Bachmaier</cp:lastModifiedBy>
  <dcterms:created xsi:type="dcterms:W3CDTF">2018-02-22T14:10:38Z</dcterms:created>
  <dcterms:modified xsi:type="dcterms:W3CDTF">2021-07-01T15:07:07Z</dcterms:modified>
</cp:coreProperties>
</file>