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uj442ca/Desktop/Drug_target_2021/upload/"/>
    </mc:Choice>
  </mc:AlternateContent>
  <xr:revisionPtr revIDLastSave="0" documentId="8_{4A39F795-27B0-964D-90CA-AE1CADDDC754}" xr6:coauthVersionLast="46" xr6:coauthVersionMax="46" xr10:uidLastSave="{00000000-0000-0000-0000-000000000000}"/>
  <bookViews>
    <workbookView xWindow="0" yWindow="940" windowWidth="25600" windowHeight="14240" tabRatio="500" xr2:uid="{00000000-000D-0000-FFFF-FFFF00000000}"/>
  </bookViews>
  <sheets>
    <sheet name="data" sheetId="1" r:id="rId1"/>
    <sheet name="graph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" i="1" l="1"/>
  <c r="B9" i="1"/>
  <c r="B11" i="1"/>
  <c r="C17" i="1" l="1"/>
  <c r="D17" i="1"/>
  <c r="I17" i="1"/>
  <c r="L17" i="1"/>
  <c r="M17" i="1"/>
  <c r="O17" i="1"/>
  <c r="P17" i="1"/>
  <c r="B17" i="1"/>
  <c r="P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B16" i="1"/>
  <c r="N31" i="1"/>
  <c r="K31" i="1"/>
  <c r="H31" i="1"/>
  <c r="E31" i="1"/>
  <c r="B31" i="1"/>
  <c r="A20" i="1"/>
  <c r="A19" i="1"/>
  <c r="N7" i="1"/>
  <c r="N18" i="1" s="1"/>
  <c r="N13" i="1"/>
  <c r="N11" i="1"/>
  <c r="N9" i="1"/>
  <c r="N17" i="1"/>
  <c r="N27" i="1" s="1"/>
  <c r="K7" i="1"/>
  <c r="K13" i="1"/>
  <c r="K11" i="1"/>
  <c r="K9" i="1"/>
  <c r="K17" i="1"/>
  <c r="K27" i="1" s="1"/>
  <c r="H7" i="1"/>
  <c r="H18" i="1" s="1"/>
  <c r="H13" i="1"/>
  <c r="H11" i="1"/>
  <c r="H9" i="1"/>
  <c r="H17" i="1"/>
  <c r="H27" i="1" s="1"/>
  <c r="E7" i="1"/>
  <c r="E13" i="1"/>
  <c r="E11" i="1"/>
  <c r="E9" i="1"/>
  <c r="E18" i="1"/>
  <c r="E17" i="1"/>
  <c r="E27" i="1" s="1"/>
  <c r="B18" i="1"/>
  <c r="B13" i="1"/>
  <c r="O7" i="1"/>
  <c r="O18" i="1" s="1"/>
  <c r="P7" i="1"/>
  <c r="P18" i="1" s="1"/>
  <c r="L7" i="1"/>
  <c r="M7" i="1"/>
  <c r="I7" i="1"/>
  <c r="I18" i="1" s="1"/>
  <c r="J7" i="1"/>
  <c r="J17" i="1"/>
  <c r="F7" i="1"/>
  <c r="F18" i="1" s="1"/>
  <c r="G7" i="1"/>
  <c r="G18" i="1" s="1"/>
  <c r="F17" i="1"/>
  <c r="G17" i="1"/>
  <c r="C7" i="1"/>
  <c r="C18" i="1" s="1"/>
  <c r="D7" i="1"/>
  <c r="A18" i="1"/>
  <c r="C9" i="1"/>
  <c r="D9" i="1"/>
  <c r="G9" i="1"/>
  <c r="I9" i="1"/>
  <c r="J9" i="1"/>
  <c r="L9" i="1"/>
  <c r="O9" i="1"/>
  <c r="P9" i="1"/>
  <c r="C11" i="1"/>
  <c r="D11" i="1"/>
  <c r="F11" i="1"/>
  <c r="G11" i="1"/>
  <c r="I11" i="1"/>
  <c r="J11" i="1"/>
  <c r="O11" i="1"/>
  <c r="P11" i="1"/>
  <c r="C13" i="1"/>
  <c r="D13" i="1"/>
  <c r="F13" i="1"/>
  <c r="G13" i="1"/>
  <c r="I13" i="1"/>
  <c r="L13" i="1"/>
  <c r="M13" i="1"/>
  <c r="O13" i="1"/>
  <c r="P13" i="1"/>
  <c r="F9" i="1"/>
  <c r="M9" i="1"/>
  <c r="L11" i="1"/>
  <c r="M11" i="1"/>
  <c r="J13" i="1"/>
  <c r="A17" i="1"/>
  <c r="R4" i="1"/>
  <c r="S4" i="1"/>
  <c r="T4" i="1"/>
  <c r="U4" i="1"/>
  <c r="V4" i="1"/>
  <c r="W4" i="1"/>
  <c r="X4" i="1"/>
  <c r="Y4" i="1"/>
  <c r="Z4" i="1"/>
  <c r="AA4" i="1"/>
  <c r="AB4" i="1"/>
  <c r="AC4" i="1"/>
  <c r="AD4" i="1"/>
  <c r="AE4" i="1"/>
  <c r="Q4" i="1"/>
  <c r="H19" i="1" l="1"/>
  <c r="H29" i="1"/>
  <c r="H22" i="1"/>
  <c r="N28" i="1"/>
  <c r="O28" i="1"/>
  <c r="E19" i="1"/>
  <c r="F29" i="1" s="1"/>
  <c r="F19" i="1"/>
  <c r="F22" i="1" s="1"/>
  <c r="D20" i="1"/>
  <c r="I29" i="1"/>
  <c r="O19" i="1"/>
  <c r="O22" i="1" s="1"/>
  <c r="M18" i="1"/>
  <c r="M21" i="1" s="1"/>
  <c r="M19" i="1"/>
  <c r="M22" i="1" s="1"/>
  <c r="O20" i="1"/>
  <c r="P19" i="1"/>
  <c r="P22" i="1" s="1"/>
  <c r="J20" i="1"/>
  <c r="J19" i="1"/>
  <c r="J22" i="1" s="1"/>
  <c r="C20" i="1"/>
  <c r="M20" i="1"/>
  <c r="L20" i="1"/>
  <c r="P20" i="1"/>
  <c r="B20" i="1"/>
  <c r="B30" i="1" s="1"/>
  <c r="B19" i="1"/>
  <c r="B22" i="1" s="1"/>
  <c r="L27" i="1"/>
  <c r="I27" i="1"/>
  <c r="O27" i="1"/>
  <c r="G21" i="1"/>
  <c r="H28" i="1"/>
  <c r="I28" i="1"/>
  <c r="C27" i="1"/>
  <c r="B27" i="1"/>
  <c r="B21" i="1"/>
  <c r="F27" i="1"/>
  <c r="L18" i="1"/>
  <c r="L21" i="1" s="1"/>
  <c r="K19" i="1"/>
  <c r="K18" i="1"/>
  <c r="L28" i="1" s="1"/>
  <c r="F21" i="1"/>
  <c r="D18" i="1"/>
  <c r="D21" i="1" s="1"/>
  <c r="J18" i="1"/>
  <c r="J21" i="1" s="1"/>
  <c r="F20" i="1"/>
  <c r="I19" i="1"/>
  <c r="I22" i="1" s="1"/>
  <c r="I20" i="1"/>
  <c r="G19" i="1"/>
  <c r="G22" i="1" s="1"/>
  <c r="G20" i="1"/>
  <c r="D19" i="1"/>
  <c r="D22" i="1" s="1"/>
  <c r="L19" i="1"/>
  <c r="L22" i="1" s="1"/>
  <c r="H21" i="1"/>
  <c r="P21" i="1"/>
  <c r="C21" i="1"/>
  <c r="I21" i="1"/>
  <c r="N21" i="1"/>
  <c r="E21" i="1"/>
  <c r="O21" i="1"/>
  <c r="E28" i="1"/>
  <c r="F28" i="1"/>
  <c r="N19" i="1"/>
  <c r="N22" i="1" s="1"/>
  <c r="N20" i="1"/>
  <c r="C19" i="1"/>
  <c r="C22" i="1" s="1"/>
  <c r="K20" i="1"/>
  <c r="C28" i="1"/>
  <c r="B28" i="1"/>
  <c r="H20" i="1"/>
  <c r="E20" i="1"/>
  <c r="K21" i="1" l="1"/>
  <c r="K28" i="1"/>
  <c r="K22" i="1"/>
  <c r="E29" i="1"/>
  <c r="E22" i="1"/>
  <c r="C30" i="1"/>
  <c r="B29" i="1"/>
  <c r="C29" i="1"/>
  <c r="K29" i="1"/>
  <c r="L29" i="1"/>
  <c r="E30" i="1"/>
  <c r="F30" i="1"/>
  <c r="L30" i="1"/>
  <c r="K30" i="1"/>
  <c r="N29" i="1"/>
  <c r="O29" i="1"/>
  <c r="H30" i="1"/>
  <c r="I30" i="1"/>
  <c r="N30" i="1"/>
  <c r="O30" i="1"/>
</calcChain>
</file>

<file path=xl/sharedStrings.xml><?xml version="1.0" encoding="utf-8"?>
<sst xmlns="http://schemas.openxmlformats.org/spreadsheetml/2006/main" count="53" uniqueCount="30">
  <si>
    <t>T [h]</t>
    <phoneticPr fontId="2" type="noConversion"/>
  </si>
  <si>
    <t>cell line</t>
    <phoneticPr fontId="2" type="noConversion"/>
  </si>
  <si>
    <t>Vol [ml]</t>
    <phoneticPr fontId="2" type="noConversion"/>
  </si>
  <si>
    <t>AVG</t>
    <phoneticPr fontId="2" type="noConversion"/>
  </si>
  <si>
    <t>STDV</t>
    <phoneticPr fontId="2" type="noConversion"/>
  </si>
  <si>
    <t>PDT [h]</t>
    <phoneticPr fontId="2" type="noConversion"/>
  </si>
  <si>
    <t>WT 1</t>
  </si>
  <si>
    <t>WT 2</t>
  </si>
  <si>
    <t>WT 3</t>
  </si>
  <si>
    <t>KO 1</t>
  </si>
  <si>
    <t>KO 2</t>
  </si>
  <si>
    <t>KO 3</t>
  </si>
  <si>
    <t>PBC 1</t>
  </si>
  <si>
    <t>PBC 2</t>
  </si>
  <si>
    <t>PBC 3</t>
  </si>
  <si>
    <t>T205A 1</t>
  </si>
  <si>
    <t>T205A 2</t>
  </si>
  <si>
    <t>T205A 3</t>
  </si>
  <si>
    <t>AB</t>
  </si>
  <si>
    <t>WT</t>
  </si>
  <si>
    <t>KO</t>
  </si>
  <si>
    <t>PBC</t>
  </si>
  <si>
    <t>AB 1</t>
  </si>
  <si>
    <t>AB 2</t>
  </si>
  <si>
    <t>AB 3</t>
  </si>
  <si>
    <t>avg PDT</t>
  </si>
  <si>
    <t>T205A</t>
  </si>
  <si>
    <t>avg PDT replicates</t>
  </si>
  <si>
    <t>cumulative
cell densities</t>
  </si>
  <si>
    <t>Time [h]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</si>
</sst>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2"/>
      <name val="Arial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1" fontId="0" fillId="0" borderId="0" xfId="0" applyNumberFormat="1" applyFill="1" applyBorder="1" applyAlignment="1">
      <alignment horizontal="center" vertical="center"/>
    </xf>
    <xf numFmtId="11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0" xfId="0" applyFont="1"/>
    <xf numFmtId="11" fontId="0" fillId="2" borderId="8" xfId="0" applyNumberForma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2" fontId="5" fillId="3" borderId="19" xfId="0" applyNumberFormat="1" applyFont="1" applyFill="1" applyBorder="1" applyAlignment="1">
      <alignment horizontal="center" vertical="center"/>
    </xf>
    <xf numFmtId="49" fontId="0" fillId="4" borderId="11" xfId="0" applyNumberFormat="1" applyFill="1" applyBorder="1" applyAlignment="1">
      <alignment horizontal="center" vertical="center"/>
    </xf>
    <xf numFmtId="49" fontId="0" fillId="4" borderId="12" xfId="0" applyNumberFormat="1" applyFill="1" applyBorder="1" applyAlignment="1">
      <alignment horizontal="center" vertical="center"/>
    </xf>
    <xf numFmtId="49" fontId="0" fillId="4" borderId="13" xfId="0" applyNumberFormat="1" applyFill="1" applyBorder="1" applyAlignment="1">
      <alignment horizontal="center" vertical="center"/>
    </xf>
    <xf numFmtId="49" fontId="8" fillId="4" borderId="11" xfId="0" applyNumberFormat="1" applyFont="1" applyFill="1" applyBorder="1" applyAlignment="1">
      <alignment horizontal="center" vertical="center"/>
    </xf>
    <xf numFmtId="49" fontId="0" fillId="4" borderId="11" xfId="0" applyNumberFormat="1" applyFill="1" applyBorder="1" applyAlignment="1">
      <alignment textRotation="45"/>
    </xf>
    <xf numFmtId="49" fontId="0" fillId="4" borderId="12" xfId="0" applyNumberFormat="1" applyFill="1" applyBorder="1" applyAlignment="1">
      <alignment textRotation="45"/>
    </xf>
    <xf numFmtId="49" fontId="0" fillId="4" borderId="13" xfId="0" applyNumberFormat="1" applyFill="1" applyBorder="1" applyAlignment="1">
      <alignment textRotation="45"/>
    </xf>
    <xf numFmtId="164" fontId="0" fillId="6" borderId="18" xfId="0" applyNumberFormat="1" applyFill="1" applyBorder="1" applyAlignment="1">
      <alignment horizontal="center" vertical="center"/>
    </xf>
    <xf numFmtId="164" fontId="0" fillId="6" borderId="19" xfId="0" applyNumberFormat="1" applyFill="1" applyBorder="1" applyAlignment="1">
      <alignment horizontal="center" vertical="center"/>
    </xf>
    <xf numFmtId="164" fontId="0" fillId="6" borderId="20" xfId="0" applyNumberFormat="1" applyFill="1" applyBorder="1" applyAlignment="1">
      <alignment horizontal="center" vertical="center"/>
    </xf>
    <xf numFmtId="164" fontId="0" fillId="0" borderId="18" xfId="0" applyNumberFormat="1" applyFill="1" applyBorder="1" applyAlignment="1">
      <alignment horizontal="center" vertical="center"/>
    </xf>
    <xf numFmtId="164" fontId="0" fillId="0" borderId="19" xfId="0" applyNumberFormat="1" applyFill="1" applyBorder="1" applyAlignment="1">
      <alignment horizontal="center" vertical="center"/>
    </xf>
    <xf numFmtId="164" fontId="0" fillId="0" borderId="2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2" fontId="5" fillId="4" borderId="19" xfId="0" applyNumberFormat="1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49" fontId="1" fillId="7" borderId="1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0" fillId="5" borderId="0" xfId="0" applyNumberFormat="1" applyFill="1" applyAlignment="1">
      <alignment horizontal="center" vertical="center"/>
    </xf>
    <xf numFmtId="11" fontId="0" fillId="8" borderId="1" xfId="0" applyNumberFormat="1" applyFill="1" applyBorder="1" applyAlignment="1">
      <alignment horizontal="center" vertical="center"/>
    </xf>
    <xf numFmtId="11" fontId="0" fillId="8" borderId="3" xfId="0" applyNumberFormat="1" applyFill="1" applyBorder="1" applyAlignment="1">
      <alignment horizontal="center" vertical="center"/>
    </xf>
    <xf numFmtId="11" fontId="0" fillId="8" borderId="21" xfId="0" applyNumberFormat="1" applyFill="1" applyBorder="1" applyAlignment="1">
      <alignment horizontal="center" vertical="center"/>
    </xf>
    <xf numFmtId="11" fontId="0" fillId="8" borderId="22" xfId="0" applyNumberFormat="1" applyFill="1" applyBorder="1" applyAlignment="1">
      <alignment horizontal="center" vertical="center"/>
    </xf>
    <xf numFmtId="11" fontId="0" fillId="8" borderId="2" xfId="0" applyNumberFormat="1" applyFill="1" applyBorder="1" applyAlignment="1">
      <alignment horizontal="center" vertical="center"/>
    </xf>
    <xf numFmtId="11" fontId="0" fillId="8" borderId="0" xfId="0" applyNumberForma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49" fontId="1" fillId="4" borderId="14" xfId="0" applyNumberFormat="1" applyFont="1" applyFill="1" applyBorder="1" applyAlignment="1">
      <alignment horizontal="center" vertical="center"/>
    </xf>
    <xf numFmtId="49" fontId="1" fillId="4" borderId="15" xfId="0" applyNumberFormat="1" applyFont="1" applyFill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center" vertical="center"/>
    </xf>
    <xf numFmtId="165" fontId="0" fillId="7" borderId="4" xfId="0" applyNumberFormat="1" applyFill="1" applyBorder="1" applyAlignment="1">
      <alignment horizontal="center" vertical="center"/>
    </xf>
    <xf numFmtId="165" fontId="0" fillId="7" borderId="6" xfId="0" applyNumberFormat="1" applyFill="1" applyBorder="1" applyAlignment="1">
      <alignment horizontal="center" vertical="center"/>
    </xf>
    <xf numFmtId="165" fontId="1" fillId="0" borderId="19" xfId="0" applyNumberFormat="1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center" vertical="center"/>
    </xf>
    <xf numFmtId="11" fontId="3" fillId="7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65417812872401"/>
          <c:y val="2.0367278797996699E-2"/>
          <c:w val="0.7004768998469787"/>
          <c:h val="0.87557464540638597"/>
        </c:manualLayout>
      </c:layout>
      <c:scatterChart>
        <c:scatterStyle val="lineMarker"/>
        <c:varyColors val="0"/>
        <c:ser>
          <c:idx val="0"/>
          <c:order val="0"/>
          <c:tx>
            <c:strRef>
              <c:f>data!$B$5</c:f>
              <c:strCache>
                <c:ptCount val="1"/>
                <c:pt idx="0">
                  <c:v>WT 1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data!$B$17:$B$20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9D-0044-934D-301BBA2F4AF5}"/>
            </c:ext>
          </c:extLst>
        </c:ser>
        <c:ser>
          <c:idx val="1"/>
          <c:order val="1"/>
          <c:tx>
            <c:strRef>
              <c:f>data!$C$5</c:f>
              <c:strCache>
                <c:ptCount val="1"/>
                <c:pt idx="0">
                  <c:v>WT 2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data!$C$17:$C$20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99D-0044-934D-301BBA2F4AF5}"/>
            </c:ext>
          </c:extLst>
        </c:ser>
        <c:ser>
          <c:idx val="2"/>
          <c:order val="2"/>
          <c:tx>
            <c:strRef>
              <c:f>data!$D$5</c:f>
              <c:strCache>
                <c:ptCount val="1"/>
                <c:pt idx="0">
                  <c:v>WT 3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data!$D$17:$D$20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99D-0044-934D-301BBA2F4AF5}"/>
            </c:ext>
          </c:extLst>
        </c:ser>
        <c:ser>
          <c:idx val="3"/>
          <c:order val="3"/>
          <c:tx>
            <c:strRef>
              <c:f>data!$E$5</c:f>
              <c:strCache>
                <c:ptCount val="1"/>
                <c:pt idx="0">
                  <c:v>KO 1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data!$E$17:$E$20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799D-0044-934D-301BBA2F4AF5}"/>
            </c:ext>
          </c:extLst>
        </c:ser>
        <c:ser>
          <c:idx val="4"/>
          <c:order val="4"/>
          <c:tx>
            <c:strRef>
              <c:f>data!$F$5</c:f>
              <c:strCache>
                <c:ptCount val="1"/>
                <c:pt idx="0">
                  <c:v>KO 2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data!$F$17:$F$20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799D-0044-934D-301BBA2F4AF5}"/>
            </c:ext>
          </c:extLst>
        </c:ser>
        <c:ser>
          <c:idx val="5"/>
          <c:order val="5"/>
          <c:tx>
            <c:strRef>
              <c:f>data!$G$5</c:f>
              <c:strCache>
                <c:ptCount val="1"/>
                <c:pt idx="0">
                  <c:v>KO 3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data!$G$17:$G$20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799D-0044-934D-301BBA2F4AF5}"/>
            </c:ext>
          </c:extLst>
        </c:ser>
        <c:ser>
          <c:idx val="6"/>
          <c:order val="6"/>
          <c:tx>
            <c:strRef>
              <c:f>data!$H$5</c:f>
              <c:strCache>
                <c:ptCount val="1"/>
                <c:pt idx="0">
                  <c:v>AB 1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data!$H$17:$H$20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799D-0044-934D-301BBA2F4AF5}"/>
            </c:ext>
          </c:extLst>
        </c:ser>
        <c:ser>
          <c:idx val="7"/>
          <c:order val="7"/>
          <c:tx>
            <c:strRef>
              <c:f>data!$I$5</c:f>
              <c:strCache>
                <c:ptCount val="1"/>
                <c:pt idx="0">
                  <c:v>AB 2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data!$I$17:$I$20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799D-0044-934D-301BBA2F4AF5}"/>
            </c:ext>
          </c:extLst>
        </c:ser>
        <c:ser>
          <c:idx val="8"/>
          <c:order val="8"/>
          <c:tx>
            <c:strRef>
              <c:f>data!$J$5</c:f>
              <c:strCache>
                <c:ptCount val="1"/>
                <c:pt idx="0">
                  <c:v>AB 3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data!$J$17:$J$20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99D-0044-934D-301BBA2F4AF5}"/>
            </c:ext>
          </c:extLst>
        </c:ser>
        <c:ser>
          <c:idx val="9"/>
          <c:order val="9"/>
          <c:tx>
            <c:strRef>
              <c:f>data!$K$5</c:f>
              <c:strCache>
                <c:ptCount val="1"/>
                <c:pt idx="0">
                  <c:v>PBC 1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data!$K$17:$K$20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99D-0044-934D-301BBA2F4AF5}"/>
            </c:ext>
          </c:extLst>
        </c:ser>
        <c:ser>
          <c:idx val="10"/>
          <c:order val="10"/>
          <c:tx>
            <c:strRef>
              <c:f>data!$L$5</c:f>
              <c:strCache>
                <c:ptCount val="1"/>
                <c:pt idx="0">
                  <c:v>PBC 2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data!$L$17:$L$20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799D-0044-934D-301BBA2F4AF5}"/>
            </c:ext>
          </c:extLst>
        </c:ser>
        <c:ser>
          <c:idx val="11"/>
          <c:order val="11"/>
          <c:tx>
            <c:strRef>
              <c:f>data!$M$5</c:f>
              <c:strCache>
                <c:ptCount val="1"/>
                <c:pt idx="0">
                  <c:v>PBC 3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data!$M$17:$M$20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799D-0044-934D-301BBA2F4AF5}"/>
            </c:ext>
          </c:extLst>
        </c:ser>
        <c:ser>
          <c:idx val="12"/>
          <c:order val="12"/>
          <c:tx>
            <c:strRef>
              <c:f>data!$N$5</c:f>
              <c:strCache>
                <c:ptCount val="1"/>
                <c:pt idx="0">
                  <c:v>T205A 1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data!$N$17:$N$20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799D-0044-934D-301BBA2F4AF5}"/>
            </c:ext>
          </c:extLst>
        </c:ser>
        <c:ser>
          <c:idx val="13"/>
          <c:order val="13"/>
          <c:tx>
            <c:strRef>
              <c:f>data!$O$5</c:f>
              <c:strCache>
                <c:ptCount val="1"/>
                <c:pt idx="0">
                  <c:v>T205A 2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data!$O$17:$O$20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799D-0044-934D-301BBA2F4AF5}"/>
            </c:ext>
          </c:extLst>
        </c:ser>
        <c:ser>
          <c:idx val="14"/>
          <c:order val="14"/>
          <c:tx>
            <c:strRef>
              <c:f>data!$P$5</c:f>
              <c:strCache>
                <c:ptCount val="1"/>
                <c:pt idx="0">
                  <c:v>T205A 3</c:v>
                </c:pt>
              </c:strCache>
            </c:strRef>
          </c:tx>
          <c:xVal>
            <c:numRef>
              <c:f>data!$A$17:$A$20</c:f>
              <c:numCache>
                <c:formatCode>0.0</c:formatCode>
                <c:ptCount val="4"/>
                <c:pt idx="0">
                  <c:v>0</c:v>
                </c:pt>
                <c:pt idx="1">
                  <c:v>23.5</c:v>
                </c:pt>
                <c:pt idx="2">
                  <c:v>47.5</c:v>
                </c:pt>
                <c:pt idx="3">
                  <c:v>70</c:v>
                </c:pt>
              </c:numCache>
            </c:numRef>
          </c:xVal>
          <c:yVal>
            <c:numRef>
              <c:f>data!$P$17:$P$20</c:f>
              <c:numCache>
                <c:formatCode>0.00E+00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799D-0044-934D-301BBA2F4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1884280"/>
        <c:axId val="2120412696"/>
      </c:scatterChart>
      <c:valAx>
        <c:axId val="2141884280"/>
        <c:scaling>
          <c:orientation val="minMax"/>
          <c:max val="72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[h]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.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DE"/>
          </a:p>
        </c:txPr>
        <c:crossAx val="2120412696"/>
        <c:crosses val="autoZero"/>
        <c:crossBetween val="midCat"/>
        <c:majorUnit val="24"/>
      </c:valAx>
      <c:valAx>
        <c:axId val="2120412696"/>
        <c:scaling>
          <c:logBase val="10"/>
          <c:orientation val="minMax"/>
          <c:max val="5000000000"/>
          <c:min val="200000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density [cells/ml]</a:t>
                </a:r>
              </a:p>
            </c:rich>
          </c:tx>
          <c:layout>
            <c:manualLayout>
              <c:xMode val="edge"/>
              <c:yMode val="edge"/>
              <c:x val="2.3311950871005991E-2"/>
              <c:y val="0.22105050138572369"/>
            </c:manualLayout>
          </c:layout>
          <c:overlay val="0"/>
          <c:spPr>
            <a:noFill/>
            <a:ln w="25400">
              <a:noFill/>
            </a:ln>
          </c:spPr>
        </c:title>
        <c:numFmt formatCode="0.E+0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DE"/>
          </a:p>
        </c:txPr>
        <c:crossAx val="2141884280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140178964115972"/>
          <c:y val="2.3987800694791492E-2"/>
          <c:w val="0.24226765573222267"/>
          <c:h val="0.31274432844560535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200"/>
          </a:pPr>
          <a:endParaRPr lang="en-DE"/>
        </a:p>
      </c:txPr>
    </c:legend>
    <c:plotVisOnly val="1"/>
    <c:dispBlanksAs val="gap"/>
    <c:showDLblsOverMax val="0"/>
  </c:chart>
  <c:txPr>
    <a:bodyPr/>
    <a:lstStyle/>
    <a:p>
      <a:pPr>
        <a:defRPr sz="1400">
          <a:latin typeface="Helvetica" pitchFamily="2" charset="0"/>
        </a:defRPr>
      </a:pPr>
      <a:endParaRPr lang="en-DE"/>
    </a:p>
  </c:txPr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711200</xdr:colOff>
      <xdr:row>0</xdr:row>
      <xdr:rowOff>127846</xdr:rowOff>
    </xdr:from>
    <xdr:to>
      <xdr:col>11</xdr:col>
      <xdr:colOff>101600</xdr:colOff>
      <xdr:row>25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37"/>
  <sheetViews>
    <sheetView tabSelected="1" zoomScale="75" zoomScaleNormal="75" workbookViewId="0">
      <selection activeCell="T22" sqref="T22"/>
    </sheetView>
  </sheetViews>
  <sheetFormatPr baseColWidth="10" defaultRowHeight="16" x14ac:dyDescent="0.2"/>
  <cols>
    <col min="1" max="1" width="18.85546875" style="1" customWidth="1"/>
    <col min="2" max="14" width="8.85546875" style="1" customWidth="1"/>
    <col min="15" max="16" width="8.85546875" customWidth="1"/>
    <col min="17" max="31" width="6.7109375" customWidth="1"/>
  </cols>
  <sheetData>
    <row r="2" spans="1:31" ht="17" thickBot="1" x14ac:dyDescent="0.25"/>
    <row r="3" spans="1:31" ht="21" thickBot="1" x14ac:dyDescent="0.25">
      <c r="A3" s="42"/>
      <c r="B3" s="58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</row>
    <row r="4" spans="1:31" ht="37" customHeight="1" thickBot="1" x14ac:dyDescent="0.25">
      <c r="A4" s="43" t="s">
        <v>0</v>
      </c>
      <c r="B4" s="62" t="s">
        <v>19</v>
      </c>
      <c r="C4" s="63"/>
      <c r="D4" s="64"/>
      <c r="E4" s="62" t="s">
        <v>20</v>
      </c>
      <c r="F4" s="63"/>
      <c r="G4" s="64"/>
      <c r="H4" s="62" t="s">
        <v>18</v>
      </c>
      <c r="I4" s="63"/>
      <c r="J4" s="64"/>
      <c r="K4" s="62" t="s">
        <v>21</v>
      </c>
      <c r="L4" s="63"/>
      <c r="M4" s="64"/>
      <c r="N4" s="62" t="s">
        <v>26</v>
      </c>
      <c r="O4" s="63"/>
      <c r="P4" s="64"/>
      <c r="Q4" s="32" t="str">
        <f>B5</f>
        <v>WT 1</v>
      </c>
      <c r="R4" s="33" t="str">
        <f t="shared" ref="R4:AE4" si="0">C5</f>
        <v>WT 2</v>
      </c>
      <c r="S4" s="33" t="str">
        <f t="shared" si="0"/>
        <v>WT 3</v>
      </c>
      <c r="T4" s="33" t="str">
        <f t="shared" si="0"/>
        <v>KO 1</v>
      </c>
      <c r="U4" s="33" t="str">
        <f t="shared" si="0"/>
        <v>KO 2</v>
      </c>
      <c r="V4" s="33" t="str">
        <f t="shared" si="0"/>
        <v>KO 3</v>
      </c>
      <c r="W4" s="33" t="str">
        <f t="shared" si="0"/>
        <v>AB 1</v>
      </c>
      <c r="X4" s="33" t="str">
        <f t="shared" si="0"/>
        <v>AB 2</v>
      </c>
      <c r="Y4" s="33" t="str">
        <f t="shared" si="0"/>
        <v>AB 3</v>
      </c>
      <c r="Z4" s="33" t="str">
        <f t="shared" si="0"/>
        <v>PBC 1</v>
      </c>
      <c r="AA4" s="33" t="str">
        <f t="shared" si="0"/>
        <v>PBC 2</v>
      </c>
      <c r="AB4" s="33" t="str">
        <f t="shared" si="0"/>
        <v>PBC 3</v>
      </c>
      <c r="AC4" s="33" t="str">
        <f t="shared" si="0"/>
        <v>T205A 1</v>
      </c>
      <c r="AD4" s="33" t="str">
        <f t="shared" si="0"/>
        <v>T205A 2</v>
      </c>
      <c r="AE4" s="34" t="str">
        <f t="shared" si="0"/>
        <v>T205A 3</v>
      </c>
    </row>
    <row r="5" spans="1:31" ht="24" customHeight="1" thickBot="1" x14ac:dyDescent="0.25">
      <c r="A5" s="44"/>
      <c r="B5" s="28" t="s">
        <v>6</v>
      </c>
      <c r="C5" s="29" t="s">
        <v>7</v>
      </c>
      <c r="D5" s="30" t="s">
        <v>8</v>
      </c>
      <c r="E5" s="28" t="s">
        <v>9</v>
      </c>
      <c r="F5" s="29" t="s">
        <v>10</v>
      </c>
      <c r="G5" s="30" t="s">
        <v>11</v>
      </c>
      <c r="H5" s="31" t="s">
        <v>22</v>
      </c>
      <c r="I5" s="31" t="s">
        <v>23</v>
      </c>
      <c r="J5" s="31" t="s">
        <v>24</v>
      </c>
      <c r="K5" s="28" t="s">
        <v>12</v>
      </c>
      <c r="L5" s="29" t="s">
        <v>13</v>
      </c>
      <c r="M5" s="30" t="s">
        <v>14</v>
      </c>
      <c r="N5" s="28" t="s">
        <v>15</v>
      </c>
      <c r="O5" s="29" t="s">
        <v>16</v>
      </c>
      <c r="P5" s="30" t="s">
        <v>17</v>
      </c>
      <c r="Q5" s="7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9" t="s">
        <v>2</v>
      </c>
    </row>
    <row r="6" spans="1:31" x14ac:dyDescent="0.2">
      <c r="A6" s="65">
        <v>0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10">
        <v>10</v>
      </c>
      <c r="R6" s="10">
        <v>10</v>
      </c>
      <c r="S6" s="10">
        <v>10</v>
      </c>
      <c r="T6" s="10">
        <v>10</v>
      </c>
      <c r="U6" s="10">
        <v>10</v>
      </c>
      <c r="V6" s="10">
        <v>10</v>
      </c>
      <c r="W6" s="10">
        <v>10</v>
      </c>
      <c r="X6" s="10">
        <v>10</v>
      </c>
      <c r="Y6" s="10">
        <v>10</v>
      </c>
      <c r="Z6" s="10">
        <v>10</v>
      </c>
      <c r="AA6" s="10">
        <v>10</v>
      </c>
      <c r="AB6" s="10">
        <v>10</v>
      </c>
      <c r="AC6" s="10">
        <v>10</v>
      </c>
      <c r="AD6" s="10">
        <v>10</v>
      </c>
      <c r="AE6" s="10">
        <v>10</v>
      </c>
    </row>
    <row r="7" spans="1:31" ht="17" thickBot="1" x14ac:dyDescent="0.25">
      <c r="A7" s="66"/>
      <c r="B7" s="5" t="e">
        <f>Q6/Q7</f>
        <v>#DIV/0!</v>
      </c>
      <c r="C7" s="2" t="e">
        <f t="shared" ref="C7:P7" si="1">R6/R7</f>
        <v>#DIV/0!</v>
      </c>
      <c r="D7" s="2" t="e">
        <f t="shared" si="1"/>
        <v>#DIV/0!</v>
      </c>
      <c r="E7" s="2" t="e">
        <f t="shared" si="1"/>
        <v>#DIV/0!</v>
      </c>
      <c r="F7" s="2" t="e">
        <f t="shared" si="1"/>
        <v>#DIV/0!</v>
      </c>
      <c r="G7" s="2" t="e">
        <f t="shared" si="1"/>
        <v>#DIV/0!</v>
      </c>
      <c r="H7" s="2" t="e">
        <f t="shared" si="1"/>
        <v>#DIV/0!</v>
      </c>
      <c r="I7" s="2" t="e">
        <f t="shared" si="1"/>
        <v>#DIV/0!</v>
      </c>
      <c r="J7" s="2" t="e">
        <f t="shared" si="1"/>
        <v>#DIV/0!</v>
      </c>
      <c r="K7" s="2" t="e">
        <f t="shared" si="1"/>
        <v>#DIV/0!</v>
      </c>
      <c r="L7" s="2" t="e">
        <f t="shared" si="1"/>
        <v>#DIV/0!</v>
      </c>
      <c r="M7" s="2" t="e">
        <f t="shared" si="1"/>
        <v>#DIV/0!</v>
      </c>
      <c r="N7" s="2" t="e">
        <f t="shared" si="1"/>
        <v>#DIV/0!</v>
      </c>
      <c r="O7" s="2" t="e">
        <f t="shared" si="1"/>
        <v>#DIV/0!</v>
      </c>
      <c r="P7" s="6" t="e">
        <f t="shared" si="1"/>
        <v>#DIV/0!</v>
      </c>
      <c r="Q7" s="35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7"/>
    </row>
    <row r="8" spans="1:31" x14ac:dyDescent="0.2">
      <c r="A8" s="65">
        <v>23.5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10">
        <v>10</v>
      </c>
      <c r="R8" s="10">
        <v>10</v>
      </c>
      <c r="S8" s="10">
        <v>10</v>
      </c>
      <c r="T8" s="10">
        <v>10</v>
      </c>
      <c r="U8" s="10">
        <v>10</v>
      </c>
      <c r="V8" s="10">
        <v>10</v>
      </c>
      <c r="W8" s="10">
        <v>10</v>
      </c>
      <c r="X8" s="10">
        <v>10</v>
      </c>
      <c r="Y8" s="10">
        <v>10</v>
      </c>
      <c r="Z8" s="10">
        <v>10</v>
      </c>
      <c r="AA8" s="10">
        <v>10</v>
      </c>
      <c r="AB8" s="10">
        <v>10</v>
      </c>
      <c r="AC8" s="10">
        <v>10</v>
      </c>
      <c r="AD8" s="10">
        <v>10</v>
      </c>
      <c r="AE8" s="10">
        <v>10</v>
      </c>
    </row>
    <row r="9" spans="1:31" ht="17" thickBot="1" x14ac:dyDescent="0.25">
      <c r="A9" s="66"/>
      <c r="B9" s="5" t="e">
        <f t="shared" ref="B9:P9" si="2">Q8/Q9</f>
        <v>#DIV/0!</v>
      </c>
      <c r="C9" s="2" t="e">
        <f t="shared" si="2"/>
        <v>#DIV/0!</v>
      </c>
      <c r="D9" s="2" t="e">
        <f t="shared" si="2"/>
        <v>#DIV/0!</v>
      </c>
      <c r="E9" s="2" t="e">
        <f t="shared" si="2"/>
        <v>#DIV/0!</v>
      </c>
      <c r="F9" s="2" t="e">
        <f t="shared" si="2"/>
        <v>#DIV/0!</v>
      </c>
      <c r="G9" s="2" t="e">
        <f t="shared" si="2"/>
        <v>#DIV/0!</v>
      </c>
      <c r="H9" s="2" t="e">
        <f t="shared" si="2"/>
        <v>#DIV/0!</v>
      </c>
      <c r="I9" s="2" t="e">
        <f t="shared" si="2"/>
        <v>#DIV/0!</v>
      </c>
      <c r="J9" s="2" t="e">
        <f t="shared" si="2"/>
        <v>#DIV/0!</v>
      </c>
      <c r="K9" s="2" t="e">
        <f t="shared" si="2"/>
        <v>#DIV/0!</v>
      </c>
      <c r="L9" s="2" t="e">
        <f t="shared" si="2"/>
        <v>#DIV/0!</v>
      </c>
      <c r="M9" s="2" t="e">
        <f t="shared" si="2"/>
        <v>#DIV/0!</v>
      </c>
      <c r="N9" s="2" t="e">
        <f t="shared" si="2"/>
        <v>#DIV/0!</v>
      </c>
      <c r="O9" s="2" t="e">
        <f t="shared" si="2"/>
        <v>#DIV/0!</v>
      </c>
      <c r="P9" s="6" t="e">
        <f t="shared" si="2"/>
        <v>#DIV/0!</v>
      </c>
      <c r="Q9" s="35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7"/>
    </row>
    <row r="10" spans="1:31" x14ac:dyDescent="0.2">
      <c r="A10" s="65">
        <v>47.5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10">
        <v>10</v>
      </c>
      <c r="R10" s="10">
        <v>10</v>
      </c>
      <c r="S10" s="10">
        <v>10</v>
      </c>
      <c r="T10" s="10">
        <v>10</v>
      </c>
      <c r="U10" s="10">
        <v>10</v>
      </c>
      <c r="V10" s="10">
        <v>10</v>
      </c>
      <c r="W10" s="10">
        <v>10</v>
      </c>
      <c r="X10" s="10">
        <v>10</v>
      </c>
      <c r="Y10" s="10">
        <v>10</v>
      </c>
      <c r="Z10" s="10">
        <v>10</v>
      </c>
      <c r="AA10" s="10">
        <v>10</v>
      </c>
      <c r="AB10" s="10">
        <v>10</v>
      </c>
      <c r="AC10" s="10">
        <v>10</v>
      </c>
      <c r="AD10" s="10">
        <v>10</v>
      </c>
      <c r="AE10" s="10">
        <v>10</v>
      </c>
    </row>
    <row r="11" spans="1:31" ht="17" thickBot="1" x14ac:dyDescent="0.25">
      <c r="A11" s="66"/>
      <c r="B11" s="5" t="e">
        <f t="shared" ref="B11:P11" si="3">Q10/Q11</f>
        <v>#DIV/0!</v>
      </c>
      <c r="C11" s="2" t="e">
        <f t="shared" si="3"/>
        <v>#DIV/0!</v>
      </c>
      <c r="D11" s="2" t="e">
        <f t="shared" si="3"/>
        <v>#DIV/0!</v>
      </c>
      <c r="E11" s="2" t="e">
        <f t="shared" si="3"/>
        <v>#DIV/0!</v>
      </c>
      <c r="F11" s="2" t="e">
        <f t="shared" si="3"/>
        <v>#DIV/0!</v>
      </c>
      <c r="G11" s="2" t="e">
        <f t="shared" si="3"/>
        <v>#DIV/0!</v>
      </c>
      <c r="H11" s="2" t="e">
        <f t="shared" si="3"/>
        <v>#DIV/0!</v>
      </c>
      <c r="I11" s="2" t="e">
        <f t="shared" si="3"/>
        <v>#DIV/0!</v>
      </c>
      <c r="J11" s="2" t="e">
        <f t="shared" si="3"/>
        <v>#DIV/0!</v>
      </c>
      <c r="K11" s="2" t="e">
        <f t="shared" si="3"/>
        <v>#DIV/0!</v>
      </c>
      <c r="L11" s="2" t="e">
        <f t="shared" si="3"/>
        <v>#DIV/0!</v>
      </c>
      <c r="M11" s="2" t="e">
        <f t="shared" si="3"/>
        <v>#DIV/0!</v>
      </c>
      <c r="N11" s="2" t="e">
        <f t="shared" si="3"/>
        <v>#DIV/0!</v>
      </c>
      <c r="O11" s="2" t="e">
        <f t="shared" si="3"/>
        <v>#DIV/0!</v>
      </c>
      <c r="P11" s="6" t="e">
        <f t="shared" si="3"/>
        <v>#DIV/0!</v>
      </c>
      <c r="Q11" s="35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7"/>
    </row>
    <row r="12" spans="1:31" x14ac:dyDescent="0.2">
      <c r="A12" s="65">
        <v>70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0">
        <v>10</v>
      </c>
      <c r="R12" s="10">
        <v>10</v>
      </c>
      <c r="S12" s="10">
        <v>10</v>
      </c>
      <c r="T12" s="10">
        <v>10</v>
      </c>
      <c r="U12" s="10">
        <v>10</v>
      </c>
      <c r="V12" s="10">
        <v>10</v>
      </c>
      <c r="W12" s="10">
        <v>10</v>
      </c>
      <c r="X12" s="10">
        <v>10</v>
      </c>
      <c r="Y12" s="10">
        <v>10</v>
      </c>
      <c r="Z12" s="10">
        <v>10</v>
      </c>
      <c r="AA12" s="10">
        <v>10</v>
      </c>
      <c r="AB12" s="10">
        <v>10</v>
      </c>
      <c r="AC12" s="10">
        <v>10</v>
      </c>
      <c r="AD12" s="10">
        <v>10</v>
      </c>
      <c r="AE12" s="10">
        <v>10</v>
      </c>
    </row>
    <row r="13" spans="1:31" ht="17" thickBot="1" x14ac:dyDescent="0.25">
      <c r="A13" s="66"/>
      <c r="B13" s="5" t="e">
        <f t="shared" ref="B13:P13" si="4">Q12/Q13</f>
        <v>#DIV/0!</v>
      </c>
      <c r="C13" s="2" t="e">
        <f t="shared" si="4"/>
        <v>#DIV/0!</v>
      </c>
      <c r="D13" s="2" t="e">
        <f t="shared" si="4"/>
        <v>#DIV/0!</v>
      </c>
      <c r="E13" s="2" t="e">
        <f t="shared" si="4"/>
        <v>#DIV/0!</v>
      </c>
      <c r="F13" s="2" t="e">
        <f t="shared" si="4"/>
        <v>#DIV/0!</v>
      </c>
      <c r="G13" s="2" t="e">
        <f t="shared" si="4"/>
        <v>#DIV/0!</v>
      </c>
      <c r="H13" s="2" t="e">
        <f t="shared" si="4"/>
        <v>#DIV/0!</v>
      </c>
      <c r="I13" s="2" t="e">
        <f t="shared" si="4"/>
        <v>#DIV/0!</v>
      </c>
      <c r="J13" s="2" t="e">
        <f t="shared" si="4"/>
        <v>#DIV/0!</v>
      </c>
      <c r="K13" s="2" t="e">
        <f t="shared" si="4"/>
        <v>#DIV/0!</v>
      </c>
      <c r="L13" s="2" t="e">
        <f t="shared" si="4"/>
        <v>#DIV/0!</v>
      </c>
      <c r="M13" s="2" t="e">
        <f t="shared" si="4"/>
        <v>#DIV/0!</v>
      </c>
      <c r="N13" s="2" t="e">
        <f t="shared" si="4"/>
        <v>#DIV/0!</v>
      </c>
      <c r="O13" s="2" t="e">
        <f t="shared" si="4"/>
        <v>#DIV/0!</v>
      </c>
      <c r="P13" s="6" t="e">
        <f t="shared" si="4"/>
        <v>#DIV/0!</v>
      </c>
      <c r="Q13" s="38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40"/>
    </row>
    <row r="14" spans="1:31" x14ac:dyDescent="0.2">
      <c r="A14" s="1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1" x14ac:dyDescent="0.2">
      <c r="A15" s="25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pans="1:31" x14ac:dyDescent="0.2">
      <c r="A16" s="50" t="s">
        <v>29</v>
      </c>
      <c r="B16" s="49" t="str">
        <f t="shared" ref="B16:P16" si="5">B5</f>
        <v>WT 1</v>
      </c>
      <c r="C16" s="49" t="str">
        <f t="shared" si="5"/>
        <v>WT 2</v>
      </c>
      <c r="D16" s="49" t="str">
        <f t="shared" si="5"/>
        <v>WT 3</v>
      </c>
      <c r="E16" s="49" t="str">
        <f t="shared" si="5"/>
        <v>KO 1</v>
      </c>
      <c r="F16" s="49" t="str">
        <f t="shared" si="5"/>
        <v>KO 2</v>
      </c>
      <c r="G16" s="49" t="str">
        <f t="shared" si="5"/>
        <v>KO 3</v>
      </c>
      <c r="H16" s="49" t="str">
        <f t="shared" si="5"/>
        <v>AB 1</v>
      </c>
      <c r="I16" s="49" t="str">
        <f t="shared" si="5"/>
        <v>AB 2</v>
      </c>
      <c r="J16" s="49" t="str">
        <f t="shared" si="5"/>
        <v>AB 3</v>
      </c>
      <c r="K16" s="49" t="str">
        <f t="shared" si="5"/>
        <v>PBC 1</v>
      </c>
      <c r="L16" s="49" t="str">
        <f t="shared" si="5"/>
        <v>PBC 2</v>
      </c>
      <c r="M16" s="49" t="str">
        <f t="shared" si="5"/>
        <v>PBC 3</v>
      </c>
      <c r="N16" s="49" t="str">
        <f t="shared" si="5"/>
        <v>T205A 1</v>
      </c>
      <c r="O16" s="49" t="str">
        <f t="shared" si="5"/>
        <v>T205A 2</v>
      </c>
      <c r="P16" s="49" t="str">
        <f t="shared" si="5"/>
        <v>T205A 3</v>
      </c>
    </row>
    <row r="17" spans="1:19" x14ac:dyDescent="0.2">
      <c r="A17" s="11">
        <f>A6</f>
        <v>0</v>
      </c>
      <c r="B17" s="51">
        <f t="shared" ref="B17:P17" si="6">B6</f>
        <v>0</v>
      </c>
      <c r="C17" s="51">
        <f t="shared" si="6"/>
        <v>0</v>
      </c>
      <c r="D17" s="51">
        <f t="shared" si="6"/>
        <v>0</v>
      </c>
      <c r="E17" s="51">
        <f t="shared" si="6"/>
        <v>0</v>
      </c>
      <c r="F17" s="51">
        <f t="shared" si="6"/>
        <v>0</v>
      </c>
      <c r="G17" s="51">
        <f t="shared" si="6"/>
        <v>0</v>
      </c>
      <c r="H17" s="51">
        <f t="shared" si="6"/>
        <v>0</v>
      </c>
      <c r="I17" s="51">
        <f t="shared" si="6"/>
        <v>0</v>
      </c>
      <c r="J17" s="51">
        <f t="shared" si="6"/>
        <v>0</v>
      </c>
      <c r="K17" s="51">
        <f t="shared" si="6"/>
        <v>0</v>
      </c>
      <c r="L17" s="51">
        <f t="shared" si="6"/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0</v>
      </c>
    </row>
    <row r="18" spans="1:19" x14ac:dyDescent="0.2">
      <c r="A18" s="11">
        <f>A8</f>
        <v>23.5</v>
      </c>
      <c r="B18" s="51" t="e">
        <f t="shared" ref="B18:P18" si="7">B8*B7</f>
        <v>#DIV/0!</v>
      </c>
      <c r="C18" s="51" t="e">
        <f t="shared" si="7"/>
        <v>#DIV/0!</v>
      </c>
      <c r="D18" s="51" t="e">
        <f t="shared" si="7"/>
        <v>#DIV/0!</v>
      </c>
      <c r="E18" s="51" t="e">
        <f t="shared" si="7"/>
        <v>#DIV/0!</v>
      </c>
      <c r="F18" s="51" t="e">
        <f t="shared" si="7"/>
        <v>#DIV/0!</v>
      </c>
      <c r="G18" s="51" t="e">
        <f t="shared" si="7"/>
        <v>#DIV/0!</v>
      </c>
      <c r="H18" s="51" t="e">
        <f t="shared" si="7"/>
        <v>#DIV/0!</v>
      </c>
      <c r="I18" s="51" t="e">
        <f t="shared" si="7"/>
        <v>#DIV/0!</v>
      </c>
      <c r="J18" s="51" t="e">
        <f t="shared" si="7"/>
        <v>#DIV/0!</v>
      </c>
      <c r="K18" s="51" t="e">
        <f t="shared" si="7"/>
        <v>#DIV/0!</v>
      </c>
      <c r="L18" s="51" t="e">
        <f t="shared" si="7"/>
        <v>#DIV/0!</v>
      </c>
      <c r="M18" s="51" t="e">
        <f t="shared" si="7"/>
        <v>#DIV/0!</v>
      </c>
      <c r="N18" s="51" t="e">
        <f t="shared" si="7"/>
        <v>#DIV/0!</v>
      </c>
      <c r="O18" s="51" t="e">
        <f t="shared" si="7"/>
        <v>#DIV/0!</v>
      </c>
      <c r="P18" s="51" t="e">
        <f t="shared" si="7"/>
        <v>#DIV/0!</v>
      </c>
    </row>
    <row r="19" spans="1:19" x14ac:dyDescent="0.2">
      <c r="A19" s="11">
        <f>A10</f>
        <v>47.5</v>
      </c>
      <c r="B19" s="51" t="e">
        <f t="shared" ref="B19:P19" si="8">B10*B9*B7</f>
        <v>#DIV/0!</v>
      </c>
      <c r="C19" s="51" t="e">
        <f t="shared" si="8"/>
        <v>#DIV/0!</v>
      </c>
      <c r="D19" s="51" t="e">
        <f t="shared" si="8"/>
        <v>#DIV/0!</v>
      </c>
      <c r="E19" s="51" t="e">
        <f t="shared" si="8"/>
        <v>#DIV/0!</v>
      </c>
      <c r="F19" s="51" t="e">
        <f t="shared" si="8"/>
        <v>#DIV/0!</v>
      </c>
      <c r="G19" s="51" t="e">
        <f t="shared" si="8"/>
        <v>#DIV/0!</v>
      </c>
      <c r="H19" s="51" t="e">
        <f t="shared" si="8"/>
        <v>#DIV/0!</v>
      </c>
      <c r="I19" s="51" t="e">
        <f t="shared" si="8"/>
        <v>#DIV/0!</v>
      </c>
      <c r="J19" s="51" t="e">
        <f t="shared" si="8"/>
        <v>#DIV/0!</v>
      </c>
      <c r="K19" s="51" t="e">
        <f t="shared" si="8"/>
        <v>#DIV/0!</v>
      </c>
      <c r="L19" s="51" t="e">
        <f t="shared" si="8"/>
        <v>#DIV/0!</v>
      </c>
      <c r="M19" s="51" t="e">
        <f t="shared" si="8"/>
        <v>#DIV/0!</v>
      </c>
      <c r="N19" s="51" t="e">
        <f t="shared" si="8"/>
        <v>#DIV/0!</v>
      </c>
      <c r="O19" s="51" t="e">
        <f t="shared" si="8"/>
        <v>#DIV/0!</v>
      </c>
      <c r="P19" s="51" t="e">
        <f t="shared" si="8"/>
        <v>#DIV/0!</v>
      </c>
    </row>
    <row r="20" spans="1:19" x14ac:dyDescent="0.2">
      <c r="A20" s="11">
        <f>A12</f>
        <v>70</v>
      </c>
      <c r="B20" s="51" t="e">
        <f t="shared" ref="B20:P20" si="9">B12*B11*B9*B7</f>
        <v>#DIV/0!</v>
      </c>
      <c r="C20" s="51" t="e">
        <f t="shared" si="9"/>
        <v>#DIV/0!</v>
      </c>
      <c r="D20" s="51" t="e">
        <f t="shared" si="9"/>
        <v>#DIV/0!</v>
      </c>
      <c r="E20" s="51" t="e">
        <f t="shared" si="9"/>
        <v>#DIV/0!</v>
      </c>
      <c r="F20" s="51" t="e">
        <f t="shared" si="9"/>
        <v>#DIV/0!</v>
      </c>
      <c r="G20" s="51" t="e">
        <f t="shared" si="9"/>
        <v>#DIV/0!</v>
      </c>
      <c r="H20" s="51" t="e">
        <f t="shared" si="9"/>
        <v>#DIV/0!</v>
      </c>
      <c r="I20" s="51" t="e">
        <f t="shared" si="9"/>
        <v>#DIV/0!</v>
      </c>
      <c r="J20" s="51" t="e">
        <f t="shared" si="9"/>
        <v>#DIV/0!</v>
      </c>
      <c r="K20" s="51" t="e">
        <f t="shared" si="9"/>
        <v>#DIV/0!</v>
      </c>
      <c r="L20" s="51" t="e">
        <f t="shared" si="9"/>
        <v>#DIV/0!</v>
      </c>
      <c r="M20" s="51" t="e">
        <f t="shared" si="9"/>
        <v>#DIV/0!</v>
      </c>
      <c r="N20" s="51" t="e">
        <f t="shared" si="9"/>
        <v>#DIV/0!</v>
      </c>
      <c r="O20" s="51" t="e">
        <f t="shared" si="9"/>
        <v>#DIV/0!</v>
      </c>
      <c r="P20" s="51" t="e">
        <f t="shared" si="9"/>
        <v>#DIV/0!</v>
      </c>
    </row>
    <row r="21" spans="1:19" s="23" customFormat="1" ht="26" customHeight="1" x14ac:dyDescent="0.2">
      <c r="A21" s="26" t="s">
        <v>5</v>
      </c>
      <c r="B21" s="27" t="e">
        <f t="shared" ref="B21:P21" si="10">$A$18/(LOG(B18/B17,2))</f>
        <v>#DIV/0!</v>
      </c>
      <c r="C21" s="27" t="e">
        <f t="shared" si="10"/>
        <v>#DIV/0!</v>
      </c>
      <c r="D21" s="27" t="e">
        <f t="shared" si="10"/>
        <v>#DIV/0!</v>
      </c>
      <c r="E21" s="27" t="e">
        <f t="shared" si="10"/>
        <v>#DIV/0!</v>
      </c>
      <c r="F21" s="27" t="e">
        <f t="shared" si="10"/>
        <v>#DIV/0!</v>
      </c>
      <c r="G21" s="27" t="e">
        <f t="shared" si="10"/>
        <v>#DIV/0!</v>
      </c>
      <c r="H21" s="27" t="e">
        <f t="shared" si="10"/>
        <v>#DIV/0!</v>
      </c>
      <c r="I21" s="27" t="e">
        <f t="shared" si="10"/>
        <v>#DIV/0!</v>
      </c>
      <c r="J21" s="27" t="e">
        <f t="shared" si="10"/>
        <v>#DIV/0!</v>
      </c>
      <c r="K21" s="27" t="e">
        <f t="shared" si="10"/>
        <v>#DIV/0!</v>
      </c>
      <c r="L21" s="27" t="e">
        <f t="shared" si="10"/>
        <v>#DIV/0!</v>
      </c>
      <c r="M21" s="27" t="e">
        <f t="shared" si="10"/>
        <v>#DIV/0!</v>
      </c>
      <c r="N21" s="27" t="e">
        <f t="shared" si="10"/>
        <v>#DIV/0!</v>
      </c>
      <c r="O21" s="27" t="e">
        <f t="shared" si="10"/>
        <v>#DIV/0!</v>
      </c>
      <c r="P21" s="27" t="e">
        <f t="shared" si="10"/>
        <v>#DIV/0!</v>
      </c>
      <c r="Q21" s="22"/>
      <c r="R21" s="22"/>
      <c r="S21" s="22"/>
    </row>
    <row r="22" spans="1:19" s="23" customFormat="1" ht="26" customHeight="1" x14ac:dyDescent="0.2">
      <c r="A22" s="26" t="s">
        <v>5</v>
      </c>
      <c r="B22" s="27" t="e">
        <f>($A$19-$A$18)/(LOG(B19/B18,2))</f>
        <v>#DIV/0!</v>
      </c>
      <c r="C22" s="27" t="e">
        <f t="shared" ref="C22:P22" si="11">($A$19-$A$18)/(LOG(C19/C18,2))</f>
        <v>#DIV/0!</v>
      </c>
      <c r="D22" s="27" t="e">
        <f t="shared" si="11"/>
        <v>#DIV/0!</v>
      </c>
      <c r="E22" s="27" t="e">
        <f t="shared" si="11"/>
        <v>#DIV/0!</v>
      </c>
      <c r="F22" s="27" t="e">
        <f t="shared" si="11"/>
        <v>#DIV/0!</v>
      </c>
      <c r="G22" s="27" t="e">
        <f t="shared" si="11"/>
        <v>#DIV/0!</v>
      </c>
      <c r="H22" s="27" t="e">
        <f t="shared" si="11"/>
        <v>#DIV/0!</v>
      </c>
      <c r="I22" s="27" t="e">
        <f t="shared" si="11"/>
        <v>#DIV/0!</v>
      </c>
      <c r="J22" s="27" t="e">
        <f t="shared" si="11"/>
        <v>#DIV/0!</v>
      </c>
      <c r="K22" s="27" t="e">
        <f t="shared" si="11"/>
        <v>#DIV/0!</v>
      </c>
      <c r="L22" s="27" t="e">
        <f t="shared" si="11"/>
        <v>#DIV/0!</v>
      </c>
      <c r="M22" s="27" t="e">
        <f t="shared" si="11"/>
        <v>#DIV/0!</v>
      </c>
      <c r="N22" s="27" t="e">
        <f t="shared" si="11"/>
        <v>#DIV/0!</v>
      </c>
      <c r="O22" s="27" t="e">
        <f t="shared" si="11"/>
        <v>#DIV/0!</v>
      </c>
      <c r="P22" s="27" t="e">
        <f t="shared" si="11"/>
        <v>#DIV/0!</v>
      </c>
      <c r="Q22" s="22"/>
      <c r="R22" s="22"/>
      <c r="S22" s="22"/>
    </row>
    <row r="23" spans="1:19" s="23" customFormat="1" ht="26" customHeight="1" x14ac:dyDescent="0.2">
      <c r="A23" s="46" t="s">
        <v>25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22"/>
      <c r="R23" s="22"/>
      <c r="S23" s="22"/>
    </row>
    <row r="24" spans="1:19" ht="28" customHeight="1" x14ac:dyDescent="0.2">
      <c r="A24" s="48" t="s">
        <v>27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9" s="23" customFormat="1" ht="26" customHeight="1" x14ac:dyDescent="0.2">
      <c r="A25" s="21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22"/>
      <c r="R25" s="22"/>
      <c r="S25" s="22"/>
    </row>
    <row r="26" spans="1:19" ht="17" thickBot="1" x14ac:dyDescent="0.25">
      <c r="A26" s="3"/>
      <c r="B26" s="18" t="s">
        <v>3</v>
      </c>
      <c r="C26" s="18" t="s">
        <v>4</v>
      </c>
      <c r="D26" s="18"/>
      <c r="E26" s="18" t="s">
        <v>3</v>
      </c>
      <c r="F26" s="18" t="s">
        <v>4</v>
      </c>
      <c r="G26" s="18"/>
      <c r="H26" s="18" t="s">
        <v>3</v>
      </c>
      <c r="I26" s="18" t="s">
        <v>4</v>
      </c>
      <c r="J26" s="18"/>
      <c r="K26" s="18" t="s">
        <v>3</v>
      </c>
      <c r="L26" s="18" t="s">
        <v>4</v>
      </c>
      <c r="M26" s="18"/>
      <c r="N26" s="18" t="s">
        <v>3</v>
      </c>
      <c r="O26" s="18" t="s">
        <v>4</v>
      </c>
      <c r="P26" s="15"/>
      <c r="Q26" s="4"/>
      <c r="R26" s="4"/>
      <c r="S26" s="4"/>
    </row>
    <row r="27" spans="1:19" x14ac:dyDescent="0.2">
      <c r="A27" s="67" t="s">
        <v>28</v>
      </c>
      <c r="B27" s="56">
        <f>B17:D17</f>
        <v>0</v>
      </c>
      <c r="C27" s="53">
        <f>STDEV(B17:D17)</f>
        <v>0</v>
      </c>
      <c r="D27" s="13"/>
      <c r="E27" s="52">
        <f>E17:G17</f>
        <v>0</v>
      </c>
      <c r="F27" s="53">
        <f>STDEV(E17:G17)</f>
        <v>0</v>
      </c>
      <c r="G27" s="13"/>
      <c r="H27" s="52">
        <f>H17:J17</f>
        <v>0</v>
      </c>
      <c r="I27" s="53">
        <f>STDEV(H17:J17)</f>
        <v>0</v>
      </c>
      <c r="J27" s="13"/>
      <c r="K27" s="52">
        <f>K17:M17</f>
        <v>0</v>
      </c>
      <c r="L27" s="53">
        <f>STDEV(K17:M17)</f>
        <v>0</v>
      </c>
      <c r="M27" s="13"/>
      <c r="N27" s="52">
        <f>N17:P17</f>
        <v>0</v>
      </c>
      <c r="O27" s="53">
        <f>STDEV(N17:P17)</f>
        <v>0</v>
      </c>
      <c r="P27" s="13"/>
      <c r="Q27" s="4"/>
      <c r="R27" s="4"/>
      <c r="S27" s="4"/>
    </row>
    <row r="28" spans="1:19" x14ac:dyDescent="0.2">
      <c r="A28" s="68"/>
      <c r="B28" s="57" t="e">
        <f>B18:D18</f>
        <v>#DIV/0!</v>
      </c>
      <c r="C28" s="55" t="e">
        <f>STDEV(B18:D18)</f>
        <v>#DIV/0!</v>
      </c>
      <c r="D28" s="13"/>
      <c r="E28" s="54" t="e">
        <f>E18:G18</f>
        <v>#DIV/0!</v>
      </c>
      <c r="F28" s="55" t="e">
        <f>STDEV(E18:G18)</f>
        <v>#DIV/0!</v>
      </c>
      <c r="G28" s="13"/>
      <c r="H28" s="54" t="e">
        <f>H18:J18</f>
        <v>#DIV/0!</v>
      </c>
      <c r="I28" s="55" t="e">
        <f>STDEV(H18:J18)</f>
        <v>#DIV/0!</v>
      </c>
      <c r="J28" s="13"/>
      <c r="K28" s="54" t="e">
        <f>K18:M18</f>
        <v>#DIV/0!</v>
      </c>
      <c r="L28" s="55" t="e">
        <f>STDEV(K18:M18)</f>
        <v>#DIV/0!</v>
      </c>
      <c r="M28" s="13"/>
      <c r="N28" s="54" t="e">
        <f>N18:P18</f>
        <v>#DIV/0!</v>
      </c>
      <c r="O28" s="55" t="e">
        <f>STDEV(N18:P18)</f>
        <v>#DIV/0!</v>
      </c>
      <c r="P28" s="14"/>
      <c r="Q28" s="4"/>
      <c r="R28" s="4"/>
      <c r="S28" s="4"/>
    </row>
    <row r="29" spans="1:19" x14ac:dyDescent="0.2">
      <c r="A29" s="68"/>
      <c r="B29" s="57" t="e">
        <f>B19:D19</f>
        <v>#DIV/0!</v>
      </c>
      <c r="C29" s="55" t="e">
        <f>STDEV(B19:D19)</f>
        <v>#DIV/0!</v>
      </c>
      <c r="D29" s="13"/>
      <c r="E29" s="54" t="e">
        <f>E19:G19</f>
        <v>#DIV/0!</v>
      </c>
      <c r="F29" s="55" t="e">
        <f>STDEV(E19:G19)</f>
        <v>#DIV/0!</v>
      </c>
      <c r="G29" s="13"/>
      <c r="H29" s="54" t="e">
        <f>H19:J19</f>
        <v>#DIV/0!</v>
      </c>
      <c r="I29" s="55" t="e">
        <f>STDEV(H19:J19)</f>
        <v>#DIV/0!</v>
      </c>
      <c r="J29" s="13"/>
      <c r="K29" s="54" t="e">
        <f>K19:M19</f>
        <v>#DIV/0!</v>
      </c>
      <c r="L29" s="55" t="e">
        <f>STDEV(K19:M19)</f>
        <v>#DIV/0!</v>
      </c>
      <c r="M29" s="13"/>
      <c r="N29" s="54" t="e">
        <f>N19:P19</f>
        <v>#DIV/0!</v>
      </c>
      <c r="O29" s="55" t="e">
        <f>STDEV(N19:P19)</f>
        <v>#DIV/0!</v>
      </c>
      <c r="P29" s="14"/>
      <c r="Q29" s="4"/>
      <c r="R29" s="4"/>
      <c r="S29" s="4"/>
    </row>
    <row r="30" spans="1:19" ht="17" thickBot="1" x14ac:dyDescent="0.25">
      <c r="A30" s="68"/>
      <c r="B30" s="57" t="e">
        <f>B20:D20</f>
        <v>#DIV/0!</v>
      </c>
      <c r="C30" s="55" t="e">
        <f>STDEV(B20:D20)</f>
        <v>#DIV/0!</v>
      </c>
      <c r="D30" s="13"/>
      <c r="E30" s="54" t="e">
        <f>E20:G20</f>
        <v>#DIV/0!</v>
      </c>
      <c r="F30" s="55" t="e">
        <f>STDEV(E20:G20)</f>
        <v>#DIV/0!</v>
      </c>
      <c r="G30" s="13"/>
      <c r="H30" s="54" t="e">
        <f>H20:J20</f>
        <v>#DIV/0!</v>
      </c>
      <c r="I30" s="55" t="e">
        <f>STDEV(H20:J20)</f>
        <v>#DIV/0!</v>
      </c>
      <c r="J30" s="13"/>
      <c r="K30" s="54" t="e">
        <f>K20:M20</f>
        <v>#DIV/0!</v>
      </c>
      <c r="L30" s="55" t="e">
        <f>STDEV(K20:M20)</f>
        <v>#DIV/0!</v>
      </c>
      <c r="M30" s="13"/>
      <c r="N30" s="54" t="e">
        <f>N20:P20</f>
        <v>#DIV/0!</v>
      </c>
      <c r="O30" s="55" t="e">
        <f>STDEV(N20:P20)</f>
        <v>#DIV/0!</v>
      </c>
      <c r="P30" s="14"/>
      <c r="Q30" s="4"/>
      <c r="R30" s="4"/>
      <c r="S30" s="4"/>
    </row>
    <row r="31" spans="1:19" ht="20" x14ac:dyDescent="0.2">
      <c r="A31" s="12"/>
      <c r="B31" s="69" t="str">
        <f>B4</f>
        <v>WT</v>
      </c>
      <c r="C31" s="70"/>
      <c r="D31" s="19"/>
      <c r="E31" s="69" t="str">
        <f>E4</f>
        <v>KO</v>
      </c>
      <c r="F31" s="70"/>
      <c r="G31" s="19"/>
      <c r="H31" s="69" t="str">
        <f>H4</f>
        <v>AB</v>
      </c>
      <c r="I31" s="70"/>
      <c r="J31" s="19"/>
      <c r="K31" s="69" t="str">
        <f>K4</f>
        <v>PBC</v>
      </c>
      <c r="L31" s="70"/>
      <c r="M31" s="19"/>
      <c r="N31" s="69" t="str">
        <f>N4</f>
        <v>T205A</v>
      </c>
      <c r="O31" s="70"/>
      <c r="P31" s="17"/>
      <c r="Q31" s="4"/>
      <c r="R31" s="4"/>
      <c r="S31" s="4"/>
    </row>
    <row r="32" spans="1:19" ht="20" x14ac:dyDescent="0.2">
      <c r="A32" s="3"/>
      <c r="B32" s="71"/>
      <c r="C32" s="71"/>
      <c r="D32" s="20"/>
      <c r="E32" s="71"/>
      <c r="F32" s="71"/>
      <c r="G32" s="20"/>
      <c r="H32" s="71"/>
      <c r="I32" s="71"/>
      <c r="J32" s="20"/>
      <c r="K32" s="71"/>
      <c r="L32" s="71"/>
      <c r="M32" s="20"/>
      <c r="N32" s="71"/>
      <c r="O32" s="71"/>
      <c r="P32" s="4"/>
      <c r="Q32" s="4"/>
      <c r="R32" s="4"/>
      <c r="S32" s="4"/>
    </row>
    <row r="33" spans="1:19" x14ac:dyDescent="0.2">
      <c r="A33" s="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4"/>
      <c r="P33" s="4"/>
      <c r="Q33" s="4"/>
      <c r="R33" s="4"/>
      <c r="S33" s="4"/>
    </row>
    <row r="34" spans="1:19" x14ac:dyDescent="0.2">
      <c r="A34" s="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4"/>
      <c r="Q34" s="4"/>
      <c r="R34" s="4"/>
      <c r="S34" s="4"/>
    </row>
    <row r="35" spans="1:19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/>
      <c r="P35" s="4"/>
      <c r="Q35" s="4"/>
      <c r="R35" s="4"/>
      <c r="S35" s="4"/>
    </row>
    <row r="36" spans="1:19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/>
      <c r="P36" s="4"/>
      <c r="Q36" s="4"/>
      <c r="R36" s="4"/>
      <c r="S36" s="4"/>
    </row>
    <row r="37" spans="1:19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4"/>
      <c r="P37" s="4"/>
      <c r="Q37" s="4"/>
      <c r="R37" s="4"/>
      <c r="S37" s="4"/>
    </row>
  </sheetData>
  <mergeCells count="21">
    <mergeCell ref="A12:A13"/>
    <mergeCell ref="A27:A30"/>
    <mergeCell ref="N31:O32"/>
    <mergeCell ref="B31:C32"/>
    <mergeCell ref="E31:F32"/>
    <mergeCell ref="H31:I32"/>
    <mergeCell ref="K31:L32"/>
    <mergeCell ref="A6:A7"/>
    <mergeCell ref="B4:D4"/>
    <mergeCell ref="E4:G4"/>
    <mergeCell ref="A8:A9"/>
    <mergeCell ref="A10:A11"/>
    <mergeCell ref="B3:P3"/>
    <mergeCell ref="B24:D24"/>
    <mergeCell ref="E24:G24"/>
    <mergeCell ref="H24:J24"/>
    <mergeCell ref="K24:M24"/>
    <mergeCell ref="N24:P24"/>
    <mergeCell ref="H4:J4"/>
    <mergeCell ref="K4:M4"/>
    <mergeCell ref="N4:P4"/>
  </mergeCells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M11" sqref="M11"/>
    </sheetView>
  </sheetViews>
  <sheetFormatPr baseColWidth="10" defaultRowHeight="16" x14ac:dyDescent="0.2"/>
  <sheetData/>
  <phoneticPr fontId="2" type="noConversion"/>
  <pageMargins left="0.75" right="0.75" top="1" bottom="1" header="0.5" footer="0.5"/>
  <pageSetup paperSize="10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graph</vt:lpstr>
    </vt:vector>
  </TitlesOfParts>
  <Company>LMU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S. Bachmaier</cp:lastModifiedBy>
  <dcterms:created xsi:type="dcterms:W3CDTF">2011-04-01T07:05:43Z</dcterms:created>
  <dcterms:modified xsi:type="dcterms:W3CDTF">2021-06-29T08:12:15Z</dcterms:modified>
</cp:coreProperties>
</file>